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8975" windowHeight="115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<sst xmlns="http://schemas.openxmlformats.org/spreadsheetml/2006/main" count="340" uniqueCount="69">
  <si>
    <t>Stage1</t>
  </si>
  <si>
    <t>Total</t>
  </si>
  <si>
    <t>S1</t>
  </si>
  <si>
    <t>S2</t>
  </si>
  <si>
    <t>S3</t>
  </si>
  <si>
    <t>S4</t>
  </si>
  <si>
    <t>Sub total</t>
  </si>
  <si>
    <t>Direction</t>
  </si>
  <si>
    <t>Stage2</t>
  </si>
  <si>
    <t>Stage3</t>
  </si>
  <si>
    <t>Increase Complexity</t>
  </si>
  <si>
    <t>Increase Instrument Layer</t>
  </si>
  <si>
    <t>Decrease Complexity</t>
  </si>
  <si>
    <t>Decrease Instrument Layer</t>
  </si>
  <si>
    <t>Stage 4</t>
  </si>
  <si>
    <t>GSR DOWN</t>
  </si>
  <si>
    <t>GSR UP</t>
  </si>
  <si>
    <t>%</t>
  </si>
  <si>
    <t>DOWN %</t>
  </si>
  <si>
    <t>UP %</t>
  </si>
  <si>
    <t xml:space="preserve"> </t>
  </si>
  <si>
    <t>TAP DOWN</t>
  </si>
  <si>
    <t>TAP UP</t>
  </si>
  <si>
    <t>s1</t>
  </si>
  <si>
    <t>s2</t>
  </si>
  <si>
    <t>s3</t>
  </si>
  <si>
    <t>s4</t>
  </si>
  <si>
    <t>s1 + s4</t>
  </si>
  <si>
    <t>s2 + s3</t>
  </si>
  <si>
    <t>s1 + s3</t>
  </si>
  <si>
    <t>s2 + s4</t>
  </si>
  <si>
    <t>Positive valence</t>
  </si>
  <si>
    <t>Negative valence</t>
  </si>
  <si>
    <t>Engaging</t>
  </si>
  <si>
    <t>Soothing</t>
  </si>
  <si>
    <t>Boring</t>
  </si>
  <si>
    <t>Annoying</t>
  </si>
  <si>
    <t>Initial Stateg</t>
  </si>
  <si>
    <t>Induced Stages</t>
  </si>
  <si>
    <t>Proportion</t>
  </si>
  <si>
    <t xml:space="preserve">1.0 = S1 + S2 + S3 + S4 </t>
  </si>
  <si>
    <t>Sum</t>
  </si>
  <si>
    <t>State Transition Markov Model</t>
  </si>
  <si>
    <t>GSR</t>
  </si>
  <si>
    <t>S1 + S4 and S2+ S3</t>
  </si>
  <si>
    <t>S1 + S4</t>
  </si>
  <si>
    <t>S2 + S3</t>
  </si>
  <si>
    <t>GSR Mean Difference between</t>
  </si>
  <si>
    <t xml:space="preserve">Max = 10.0 </t>
  </si>
  <si>
    <t>Min = 0.0</t>
  </si>
  <si>
    <t xml:space="preserve">Scale : </t>
  </si>
  <si>
    <t>STATE TRANSITION MODEL : ACTION</t>
  </si>
  <si>
    <t>STATE TRANSITION MODEL : GSR</t>
  </si>
  <si>
    <t>If FootTapping presence rate &lt; 50%</t>
  </si>
  <si>
    <t>If FootTapping presence rate &gt;= 50%</t>
  </si>
  <si>
    <t>Foot tapping presence Mean Difference between</t>
  </si>
  <si>
    <t>S1 + S2 and S3+ S4</t>
  </si>
  <si>
    <t>x = foot tapping presence average of each music clips.</t>
  </si>
  <si>
    <t>y = GSR mean of each music clip</t>
  </si>
  <si>
    <t>x=0, y=0 mean point of overall clips</t>
  </si>
  <si>
    <t>S4 : Annoying</t>
  </si>
  <si>
    <t>S1 : Engaging</t>
  </si>
  <si>
    <t>S2 : Soothing</t>
  </si>
  <si>
    <t>S3 : Boring</t>
  </si>
  <si>
    <t>Mean Difference:</t>
  </si>
  <si>
    <t>Blue : GSR UP ,  RED: GSR DOWN</t>
  </si>
  <si>
    <t>GSR UP and DOWN is calculated by comparing between mean of first and second half of GSR values in each clip</t>
  </si>
  <si>
    <t>Foot Tapping UP and DOWN is calculated by comparing between mean of first and second half of GSR values in each clip</t>
  </si>
  <si>
    <t>Probability table used for determing affective state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</si>
</sst>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1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.5"/>
      <name val="Arial"/>
      <family val="2"/>
    </font>
    <font>
      <sz val="2.25"/>
      <name val="Arial"/>
      <family val="2"/>
    </font>
    <font>
      <sz val="8.75"/>
      <name val="Arial"/>
      <family val="2"/>
    </font>
    <font>
      <sz val="2.75"/>
      <name val="Arial"/>
      <family val="0"/>
    </font>
    <font>
      <b/>
      <sz val="2.75"/>
      <name val="Arial"/>
      <family val="0"/>
    </font>
    <font>
      <sz val="10"/>
      <color indexed="50"/>
      <name val="Arial"/>
      <family val="2"/>
    </font>
    <font>
      <b/>
      <sz val="2.5"/>
      <name val="Arial"/>
      <family val="0"/>
    </font>
    <font>
      <sz val="2"/>
      <name val="Arial"/>
      <family val="0"/>
    </font>
    <font>
      <sz val="5"/>
      <name val="Arial"/>
      <family val="0"/>
    </font>
    <font>
      <sz val="4.75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5" xfId="0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Sheet1!$D$105:$G$105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Sheet1!$D$106:$G$106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5"/>
          <c:w val="0.910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'[1]Sheet1'!$P$14:$S$14</c:f>
              <c:numCache>
                <c:ptCount val="4"/>
                <c:pt idx="0">
                  <c:v>5.540067733679302</c:v>
                </c:pt>
                <c:pt idx="2">
                  <c:v>5.6437392047191</c:v>
                </c:pt>
              </c:numCache>
            </c:numRef>
          </c:val>
        </c:ser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Sheet1!$D$24:$G$24</c:f>
              <c:numCache/>
            </c:numRef>
          </c:val>
        </c:ser>
        <c:axId val="20972188"/>
        <c:axId val="54531965"/>
      </c:barChart>
      <c:catAx>
        <c:axId val="2097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Affective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Probabiity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Sum of state transition probability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Sheet1!$D$10:$G$10</c:f>
              <c:numCache>
                <c:ptCount val="4"/>
                <c:pt idx="0">
                  <c:v>0.61</c:v>
                </c:pt>
                <c:pt idx="1">
                  <c:v>0.11</c:v>
                </c:pt>
                <c:pt idx="2">
                  <c:v>0.17</c:v>
                </c:pt>
                <c:pt idx="3">
                  <c:v>0.11</c:v>
                </c:pt>
              </c:numCache>
            </c:numRef>
          </c:val>
        </c:ser>
        <c:axId val="21025638"/>
        <c:axId val="55013015"/>
      </c:bar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Affective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Probabiity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Sheet1!$D$17:$G$17</c:f>
              <c:numCache/>
            </c:numRef>
          </c:val>
        </c:ser>
        <c:axId val="25355088"/>
        <c:axId val="26869201"/>
      </c:barChart>
      <c:cat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Affective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Probabiity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Sheet1!$D$31:$G$31</c:f>
              <c:numCache/>
            </c:numRef>
          </c:val>
        </c:ser>
        <c:axId val="40496218"/>
        <c:axId val="28921643"/>
      </c:barChart>
      <c:cat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Affective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1643"/>
        <c:crosses val="autoZero"/>
        <c:auto val="1"/>
        <c:lblOffset val="100"/>
        <c:noMultiLvlLbl val="0"/>
      </c:cat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Probabiity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9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UP + DOWN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GSR DOWN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S1</c:v>
              </c:pt>
              <c:pt idx="1">
                <c:v>S2</c:v>
              </c:pt>
              <c:pt idx="2">
                <c:v>S3</c:v>
              </c:pt>
              <c:pt idx="3">
                <c:v>S4</c:v>
              </c:pt>
            </c:strLit>
          </c:cat>
          <c:val>
            <c:numRef>
              <c:f>Sheet1!$D$47:$G$47</c:f>
              <c:numCache/>
            </c:numRef>
          </c:val>
        </c:ser>
        <c:ser>
          <c:idx val="1"/>
          <c:order val="1"/>
          <c:tx>
            <c:v>GSR UP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S1</c:v>
              </c:pt>
              <c:pt idx="1">
                <c:v>S2</c:v>
              </c:pt>
              <c:pt idx="2">
                <c:v>S3</c:v>
              </c:pt>
              <c:pt idx="3">
                <c:v>S4</c:v>
              </c:pt>
            </c:strLit>
          </c:cat>
          <c:val>
            <c:numRef>
              <c:f>Sheet1!$D$48:$G$48</c:f>
              <c:numCache/>
            </c:numRef>
          </c:val>
        </c:ser>
        <c:axId val="58968196"/>
        <c:axId val="60951717"/>
      </c:bar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68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UP + DOWN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Sheet1!$D$54:$G$54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Sheet1!$D$55:$G$55</c:f>
              <c:numCache/>
            </c:numRef>
          </c:val>
        </c:ser>
        <c:axId val="11694542"/>
        <c:axId val="38142015"/>
      </c:bar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UP + DOWN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Sheet1!$D$61:$G$61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Sheet1!$D$62:$G$62</c:f>
              <c:numCache/>
            </c:numRef>
          </c:val>
        </c:ser>
        <c:axId val="7733816"/>
        <c:axId val="2495481"/>
      </c:bar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UP + DOWN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Sheet1!$D$68:$G$68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Sheet1!$D$69:$G$69</c:f>
              <c:numCache/>
            </c:numRef>
          </c:val>
        </c:ser>
        <c:axId val="22459330"/>
        <c:axId val="807379"/>
      </c:bar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S1+S2+S3+S4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GSR DOWN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S1</c:v>
              </c:pt>
              <c:pt idx="1">
                <c:v>S2</c:v>
              </c:pt>
              <c:pt idx="2">
                <c:v>S3</c:v>
              </c:pt>
              <c:pt idx="3">
                <c:v>S4</c:v>
              </c:pt>
            </c:strLit>
          </c:cat>
          <c:val>
            <c:numRef>
              <c:f>Sheet1!$J$45:$M$45</c:f>
              <c:numCache/>
            </c:numRef>
          </c:val>
        </c:ser>
        <c:ser>
          <c:idx val="1"/>
          <c:order val="1"/>
          <c:tx>
            <c:v>GSR UP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S1</c:v>
              </c:pt>
              <c:pt idx="1">
                <c:v>S2</c:v>
              </c:pt>
              <c:pt idx="2">
                <c:v>S3</c:v>
              </c:pt>
              <c:pt idx="3">
                <c:v>S4</c:v>
              </c:pt>
            </c:strLit>
          </c:cat>
          <c:val>
            <c:numRef>
              <c:f>Sheet1!$J$46:$M$46</c:f>
              <c:numCache/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6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Sheet1!$D$112:$G$112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Sheet1!$D$113:$G$113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S1+S2+S3+S4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Sheet1!$J$52:$M$52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Sheet1!$J$53:$M$53</c:f>
              <c:numCache/>
            </c:numRef>
          </c:val>
        </c:ser>
        <c:axId val="51708470"/>
        <c:axId val="62723047"/>
      </c:bar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08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S1+S2+S3+S4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Sheet1!$J$59:$M$59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Sheet1!$J$60:$M$60</c:f>
              <c:numCache/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S1+S2+S3+S4 = 1.0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Sheet1!$J$66:$M$66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Sheet1!$J$67:$M$67</c:f>
              <c:numCache/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'[1]Sheet1'!$B$8:$B$39</c:f>
              <c:numCache>
                <c:ptCount val="32"/>
                <c:pt idx="0">
                  <c:v>5</c:v>
                </c:pt>
                <c:pt idx="3">
                  <c:v>-4</c:v>
                </c:pt>
                <c:pt idx="4">
                  <c:v>-0.45454545454545414</c:v>
                </c:pt>
                <c:pt idx="5">
                  <c:v>-3.571428571428571</c:v>
                </c:pt>
                <c:pt idx="6">
                  <c:v>1</c:v>
                </c:pt>
                <c:pt idx="7">
                  <c:v>-1.4</c:v>
                </c:pt>
                <c:pt idx="8">
                  <c:v>2.2222222222222223</c:v>
                </c:pt>
                <c:pt idx="9">
                  <c:v>-5</c:v>
                </c:pt>
                <c:pt idx="10">
                  <c:v>2.878787878787879</c:v>
                </c:pt>
                <c:pt idx="11">
                  <c:v>-0.71428571428571</c:v>
                </c:pt>
                <c:pt idx="12">
                  <c:v>2.037037037037037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-1.5</c:v>
                </c:pt>
                <c:pt idx="17">
                  <c:v>-1.6666666666666665</c:v>
                </c:pt>
                <c:pt idx="18">
                  <c:v>-0.5555555555555554</c:v>
                </c:pt>
                <c:pt idx="19">
                  <c:v>1.666666666666667</c:v>
                </c:pt>
                <c:pt idx="20">
                  <c:v>5</c:v>
                </c:pt>
                <c:pt idx="21">
                  <c:v>-0.4431533378901804</c:v>
                </c:pt>
                <c:pt idx="22">
                  <c:v>-0.18999518999518994</c:v>
                </c:pt>
                <c:pt idx="23">
                  <c:v>1.66000666000666</c:v>
                </c:pt>
                <c:pt idx="24">
                  <c:v>-5</c:v>
                </c:pt>
                <c:pt idx="25">
                  <c:v>2.6394194041252863</c:v>
                </c:pt>
                <c:pt idx="26">
                  <c:v>4.990009990009989</c:v>
                </c:pt>
                <c:pt idx="27">
                  <c:v>0.09294626941685813</c:v>
                </c:pt>
                <c:pt idx="28">
                  <c:v>-5</c:v>
                </c:pt>
                <c:pt idx="29">
                  <c:v>-1.66999666999667</c:v>
                </c:pt>
                <c:pt idx="30">
                  <c:v>-2.453526865291571</c:v>
                </c:pt>
                <c:pt idx="31">
                  <c:v>-5</c:v>
                </c:pt>
              </c:numCache>
            </c:numRef>
          </c:xVal>
          <c:yVal>
            <c:numRef>
              <c:f>'[1]Sheet1'!$C$8:$C$39</c:f>
              <c:numCache>
                <c:ptCount val="32"/>
                <c:pt idx="1">
                  <c:v>-5</c:v>
                </c:pt>
                <c:pt idx="3">
                  <c:v>-3.3125</c:v>
                </c:pt>
                <c:pt idx="4">
                  <c:v>-2.3579545454545454</c:v>
                </c:pt>
                <c:pt idx="5">
                  <c:v>1.1607142857142856</c:v>
                </c:pt>
                <c:pt idx="6">
                  <c:v>2.875</c:v>
                </c:pt>
                <c:pt idx="7">
                  <c:v>3.575</c:v>
                </c:pt>
                <c:pt idx="8">
                  <c:v>3.7847222222222214</c:v>
                </c:pt>
                <c:pt idx="9">
                  <c:v>4.4375</c:v>
                </c:pt>
                <c:pt idx="10">
                  <c:v>3.4659090909090917</c:v>
                </c:pt>
                <c:pt idx="11">
                  <c:v>-1.2755102040816326</c:v>
                </c:pt>
                <c:pt idx="12">
                  <c:v>-0.9722222222222223</c:v>
                </c:pt>
                <c:pt idx="13">
                  <c:v>-1.9375</c:v>
                </c:pt>
                <c:pt idx="14">
                  <c:v>2.6875</c:v>
                </c:pt>
                <c:pt idx="15">
                  <c:v>4</c:v>
                </c:pt>
                <c:pt idx="16">
                  <c:v>4.25</c:v>
                </c:pt>
                <c:pt idx="17">
                  <c:v>1.916666666666667</c:v>
                </c:pt>
                <c:pt idx="18">
                  <c:v>1.5277777777777777</c:v>
                </c:pt>
                <c:pt idx="19">
                  <c:v>1.3888888888888893</c:v>
                </c:pt>
                <c:pt idx="20">
                  <c:v>1.041666666666667</c:v>
                </c:pt>
                <c:pt idx="21">
                  <c:v>1.9078947368421053</c:v>
                </c:pt>
                <c:pt idx="22">
                  <c:v>-1.9444444444444446</c:v>
                </c:pt>
                <c:pt idx="23">
                  <c:v>-0.1923076923076925</c:v>
                </c:pt>
                <c:pt idx="24">
                  <c:v>-2.7941176470588234</c:v>
                </c:pt>
                <c:pt idx="25">
                  <c:v>-2.5</c:v>
                </c:pt>
                <c:pt idx="26">
                  <c:v>-1.6346153846153846</c:v>
                </c:pt>
                <c:pt idx="27">
                  <c:v>-1.3970588235294117</c:v>
                </c:pt>
                <c:pt idx="28">
                  <c:v>-2.0833333333333335</c:v>
                </c:pt>
                <c:pt idx="29">
                  <c:v>-1.25</c:v>
                </c:pt>
                <c:pt idx="30">
                  <c:v>-1.25</c:v>
                </c:pt>
                <c:pt idx="31">
                  <c:v>-1.3970588235294117</c:v>
                </c:pt>
              </c:numCache>
            </c:numRef>
          </c:yVal>
          <c:smooth val="0"/>
        </c:ser>
        <c:axId val="62114388"/>
        <c:axId val="22158581"/>
      </c:scatterChart>
      <c:val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valAx>
        <c:axId val="22158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'[1]Sheet1'!$E$8:$E$25</c:f>
              <c:numCache>
                <c:ptCount val="18"/>
                <c:pt idx="0">
                  <c:v>5</c:v>
                </c:pt>
                <c:pt idx="3">
                  <c:v>-1.9696969696969697</c:v>
                </c:pt>
                <c:pt idx="4">
                  <c:v>1.4</c:v>
                </c:pt>
                <c:pt idx="5">
                  <c:v>0.2631578947368425</c:v>
                </c:pt>
                <c:pt idx="6">
                  <c:v>-3.888888888888889</c:v>
                </c:pt>
                <c:pt idx="7">
                  <c:v>0.5</c:v>
                </c:pt>
                <c:pt idx="8">
                  <c:v>-4.285714285714286</c:v>
                </c:pt>
                <c:pt idx="9">
                  <c:v>-4</c:v>
                </c:pt>
                <c:pt idx="10">
                  <c:v>-2.3333333333333335</c:v>
                </c:pt>
                <c:pt idx="11">
                  <c:v>-4.166666666666667</c:v>
                </c:pt>
                <c:pt idx="12">
                  <c:v>1.1842918985776132</c:v>
                </c:pt>
                <c:pt idx="13">
                  <c:v>-1.235648409561453</c:v>
                </c:pt>
                <c:pt idx="14">
                  <c:v>-1.235648409561453</c:v>
                </c:pt>
                <c:pt idx="15">
                  <c:v>3.01667468334135</c:v>
                </c:pt>
                <c:pt idx="16">
                  <c:v>-5</c:v>
                </c:pt>
                <c:pt idx="17">
                  <c:v>-1.06454151908697</c:v>
                </c:pt>
              </c:numCache>
            </c:numRef>
          </c:xVal>
          <c:yVal>
            <c:numRef>
              <c:f>'[1]Sheet1'!$F$8:$F$25</c:f>
              <c:numCache>
                <c:ptCount val="18"/>
                <c:pt idx="1">
                  <c:v>-5</c:v>
                </c:pt>
                <c:pt idx="3">
                  <c:v>-2.821969696969697</c:v>
                </c:pt>
                <c:pt idx="4">
                  <c:v>0.425</c:v>
                </c:pt>
                <c:pt idx="5">
                  <c:v>3.8157894736842106</c:v>
                </c:pt>
                <c:pt idx="6">
                  <c:v>3.8425925925925934</c:v>
                </c:pt>
                <c:pt idx="7">
                  <c:v>1.25</c:v>
                </c:pt>
                <c:pt idx="8">
                  <c:v>0.9375</c:v>
                </c:pt>
                <c:pt idx="9">
                  <c:v>0</c:v>
                </c:pt>
                <c:pt idx="10">
                  <c:v>2.833333333333333</c:v>
                </c:pt>
                <c:pt idx="11">
                  <c:v>4.0625</c:v>
                </c:pt>
                <c:pt idx="12">
                  <c:v>-1.5178571428571428</c:v>
                </c:pt>
                <c:pt idx="13">
                  <c:v>4.239130434782609</c:v>
                </c:pt>
                <c:pt idx="14">
                  <c:v>-3.75</c:v>
                </c:pt>
                <c:pt idx="15">
                  <c:v>-2.2685185185185186</c:v>
                </c:pt>
                <c:pt idx="16">
                  <c:v>-2.3958333333333335</c:v>
                </c:pt>
                <c:pt idx="17">
                  <c:v>-1.3068181818181817</c:v>
                </c:pt>
              </c:numCache>
            </c:numRef>
          </c:yVal>
          <c:smooth val="0"/>
        </c:ser>
        <c:axId val="65209502"/>
        <c:axId val="50014607"/>
      </c:scatterChart>
      <c:val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crossBetween val="midCat"/>
        <c:dispUnits/>
      </c:valAx>
      <c:valAx>
        <c:axId val="50014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'[1]Sheet1'!$H$8:$H$18</c:f>
              <c:numCache>
                <c:ptCount val="11"/>
                <c:pt idx="0">
                  <c:v>5</c:v>
                </c:pt>
                <c:pt idx="3">
                  <c:v>-5</c:v>
                </c:pt>
                <c:pt idx="4">
                  <c:v>-1.9696969696969697</c:v>
                </c:pt>
                <c:pt idx="5">
                  <c:v>-4.523809523809524</c:v>
                </c:pt>
                <c:pt idx="6">
                  <c:v>-5</c:v>
                </c:pt>
                <c:pt idx="7">
                  <c:v>-0.71428571428571</c:v>
                </c:pt>
                <c:pt idx="8">
                  <c:v>0.5</c:v>
                </c:pt>
                <c:pt idx="9">
                  <c:v>-2.5</c:v>
                </c:pt>
                <c:pt idx="10">
                  <c:v>-5</c:v>
                </c:pt>
              </c:numCache>
            </c:numRef>
          </c:xVal>
          <c:yVal>
            <c:numRef>
              <c:f>'[1]Sheet1'!$I$8:$I$18</c:f>
              <c:numCache>
                <c:ptCount val="11"/>
                <c:pt idx="1">
                  <c:v>-5</c:v>
                </c:pt>
                <c:pt idx="3">
                  <c:v>-2.039473684210526</c:v>
                </c:pt>
                <c:pt idx="4">
                  <c:v>-2.821969696969697</c:v>
                </c:pt>
                <c:pt idx="5">
                  <c:v>1.9940476190476186</c:v>
                </c:pt>
                <c:pt idx="6">
                  <c:v>4.4375</c:v>
                </c:pt>
                <c:pt idx="7">
                  <c:v>-1.2755102040816326</c:v>
                </c:pt>
                <c:pt idx="8">
                  <c:v>1.25</c:v>
                </c:pt>
                <c:pt idx="9">
                  <c:v>0.729166666666667</c:v>
                </c:pt>
                <c:pt idx="10">
                  <c:v>-1.25</c:v>
                </c:pt>
              </c:numCache>
            </c:numRef>
          </c:yVal>
          <c:smooth val="0"/>
        </c:ser>
        <c:axId val="47478280"/>
        <c:axId val="24651337"/>
      </c:scatterChart>
      <c:val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crossBetween val="midCat"/>
        <c:dispUnits/>
      </c:valAx>
      <c:valAx>
        <c:axId val="2465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'[1]Sheet1'!$K$8:$K$22</c:f>
              <c:numCache>
                <c:ptCount val="15"/>
                <c:pt idx="0">
                  <c:v>5</c:v>
                </c:pt>
                <c:pt idx="3">
                  <c:v>-3.18181818181818</c:v>
                </c:pt>
                <c:pt idx="4">
                  <c:v>-4.523809523809524</c:v>
                </c:pt>
                <c:pt idx="5">
                  <c:v>-3.666666666666667</c:v>
                </c:pt>
                <c:pt idx="6">
                  <c:v>0.2631578947368425</c:v>
                </c:pt>
                <c:pt idx="7">
                  <c:v>0</c:v>
                </c:pt>
                <c:pt idx="8">
                  <c:v>-2.8947368421052633</c:v>
                </c:pt>
                <c:pt idx="9">
                  <c:v>-2.391304347826087</c:v>
                </c:pt>
                <c:pt idx="10">
                  <c:v>-3.8</c:v>
                </c:pt>
                <c:pt idx="11">
                  <c:v>-4.5</c:v>
                </c:pt>
                <c:pt idx="12">
                  <c:v>-3.4210526315789473</c:v>
                </c:pt>
                <c:pt idx="13">
                  <c:v>-0.4431533378901804</c:v>
                </c:pt>
                <c:pt idx="14">
                  <c:v>-5</c:v>
                </c:pt>
              </c:numCache>
            </c:numRef>
          </c:xVal>
          <c:yVal>
            <c:numRef>
              <c:f>'[1]Sheet1'!$L$8:$L$22</c:f>
              <c:numCache>
                <c:ptCount val="15"/>
                <c:pt idx="1">
                  <c:v>-5</c:v>
                </c:pt>
                <c:pt idx="3">
                  <c:v>-2.6420454545454546</c:v>
                </c:pt>
                <c:pt idx="4">
                  <c:v>1.9940476190476186</c:v>
                </c:pt>
                <c:pt idx="5">
                  <c:v>3.1875</c:v>
                </c:pt>
                <c:pt idx="6">
                  <c:v>3.552631578947368</c:v>
                </c:pt>
                <c:pt idx="7">
                  <c:v>3.9453125</c:v>
                </c:pt>
                <c:pt idx="8">
                  <c:v>4.177631578947368</c:v>
                </c:pt>
                <c:pt idx="9">
                  <c:v>-2.5</c:v>
                </c:pt>
                <c:pt idx="10">
                  <c:v>-2.35</c:v>
                </c:pt>
                <c:pt idx="11">
                  <c:v>0.0625</c:v>
                </c:pt>
                <c:pt idx="12">
                  <c:v>0.7894736842105265</c:v>
                </c:pt>
                <c:pt idx="13">
                  <c:v>2.6315789473684212</c:v>
                </c:pt>
                <c:pt idx="14">
                  <c:v>-2.426470588235294</c:v>
                </c:pt>
              </c:numCache>
            </c:numRef>
          </c:yVal>
          <c:smooth val="0"/>
        </c:ser>
        <c:axId val="20535442"/>
        <c:axId val="50601251"/>
      </c:scatterChart>
      <c:val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crossBetween val="midCat"/>
        <c:dispUnits/>
      </c:valAx>
      <c:valAx>
        <c:axId val="50601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555"/>
          <c:w val="0.828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v>GSR UP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S1</c:v>
              </c:pt>
              <c:pt idx="1">
                <c:v>S2</c:v>
              </c:pt>
            </c:strLit>
          </c:cat>
          <c:val>
            <c:numRef>
              <c:f>Sheet1!$D$215:$E$215</c:f>
              <c:numCache/>
            </c:numRef>
          </c:val>
        </c:ser>
        <c:ser>
          <c:idx val="1"/>
          <c:order val="1"/>
          <c:tx>
            <c:v>GSR DOWN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S1</c:v>
              </c:pt>
              <c:pt idx="1">
                <c:v>S2</c:v>
              </c:pt>
            </c:strLit>
          </c:cat>
          <c:val>
            <c:numRef>
              <c:f>Sheet1!$D$216:$E$216</c:f>
              <c:numCache/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8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4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GSR UP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S3</c:v>
              </c:pt>
              <c:pt idx="1">
                <c:v>S4</c:v>
              </c:pt>
            </c:strLit>
          </c:cat>
          <c:val>
            <c:numRef>
              <c:f>Sheet1!$D$224:$E$224</c:f>
              <c:numCache/>
            </c:numRef>
          </c:val>
        </c:ser>
        <c:ser>
          <c:idx val="1"/>
          <c:order val="1"/>
          <c:tx>
            <c:v>GSR DOWN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S3</c:v>
              </c:pt>
              <c:pt idx="1">
                <c:v>S4</c:v>
              </c:pt>
            </c:strLit>
          </c:cat>
          <c:val>
            <c:numRef>
              <c:f>Sheet1!$D$225:$E$225</c:f>
              <c:numCache/>
            </c:numRef>
          </c:val>
        </c:ser>
        <c:axId val="45545734"/>
        <c:axId val="7258423"/>
      </c:bar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Sheet1!$D$119:$G$119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Sheet1!$D$120:$G$120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Sheet1!$D$126:$G$126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Sheet1!$D$127:$G$127</c:f>
              <c:numCache/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Sheet1!$J$103:$M$103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Sheet1!$J$104:$M$104</c:f>
              <c:numCache/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Sheet1!$J$110:$M$110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Sheet1!$J$111:$M$111</c:f>
              <c:numCache/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Sheet1!$J$117:$M$117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Sheet1!$J$118:$M$118</c:f>
              <c:numCache/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Sheet1!$J$124:$M$124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Sheet1!$J$125:$M$125</c:f>
              <c:numCache/>
            </c:numRef>
          </c:val>
        </c:ser>
        <c:axId val="23439102"/>
        <c:axId val="9625327"/>
      </c:bar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'[1]Sheet1'!$P$6:$R$6</c:f>
              <c:numCache>
                <c:ptCount val="3"/>
                <c:pt idx="0">
                  <c:v>4.288085393407887</c:v>
                </c:pt>
                <c:pt idx="2">
                  <c:v>2.11164120776249</c:v>
                </c:pt>
              </c:numCache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0.58175</cdr:x>
      <cdr:y>0.4985</cdr:y>
    </cdr:from>
    <cdr:to>
      <cdr:x>0.62325</cdr:x>
      <cdr:y>0.55025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1200150"/>
          <a:ext cx="1143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101</xdr:row>
      <xdr:rowOff>123825</xdr:rowOff>
    </xdr:from>
    <xdr:to>
      <xdr:col>19</xdr:col>
      <xdr:colOff>200025</xdr:colOff>
      <xdr:row>108</xdr:row>
      <xdr:rowOff>152400</xdr:rowOff>
    </xdr:to>
    <xdr:graphicFrame>
      <xdr:nvGraphicFramePr>
        <xdr:cNvPr id="1" name="Chart 14"/>
        <xdr:cNvGraphicFramePr/>
      </xdr:nvGraphicFramePr>
      <xdr:xfrm>
        <a:off x="11125200" y="16640175"/>
        <a:ext cx="1990725" cy="118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109</xdr:row>
      <xdr:rowOff>66675</xdr:rowOff>
    </xdr:from>
    <xdr:to>
      <xdr:col>19</xdr:col>
      <xdr:colOff>161925</xdr:colOff>
      <xdr:row>116</xdr:row>
      <xdr:rowOff>85725</xdr:rowOff>
    </xdr:to>
    <xdr:graphicFrame>
      <xdr:nvGraphicFramePr>
        <xdr:cNvPr id="2" name="Chart 15"/>
        <xdr:cNvGraphicFramePr/>
      </xdr:nvGraphicFramePr>
      <xdr:xfrm>
        <a:off x="11087100" y="17907000"/>
        <a:ext cx="1990725" cy="117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104775</xdr:colOff>
      <xdr:row>117</xdr:row>
      <xdr:rowOff>28575</xdr:rowOff>
    </xdr:from>
    <xdr:to>
      <xdr:col>19</xdr:col>
      <xdr:colOff>161925</xdr:colOff>
      <xdr:row>122</xdr:row>
      <xdr:rowOff>133350</xdr:rowOff>
    </xdr:to>
    <xdr:graphicFrame>
      <xdr:nvGraphicFramePr>
        <xdr:cNvPr id="3" name="Chart 16"/>
        <xdr:cNvGraphicFramePr/>
      </xdr:nvGraphicFramePr>
      <xdr:xfrm>
        <a:off x="11191875" y="19183350"/>
        <a:ext cx="1885950" cy="92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76200</xdr:colOff>
      <xdr:row>123</xdr:row>
      <xdr:rowOff>104775</xdr:rowOff>
    </xdr:from>
    <xdr:to>
      <xdr:col>19</xdr:col>
      <xdr:colOff>161925</xdr:colOff>
      <xdr:row>130</xdr:row>
      <xdr:rowOff>123825</xdr:rowOff>
    </xdr:to>
    <xdr:graphicFrame>
      <xdr:nvGraphicFramePr>
        <xdr:cNvPr id="4" name="Chart 17"/>
        <xdr:cNvGraphicFramePr/>
      </xdr:nvGraphicFramePr>
      <xdr:xfrm>
        <a:off x="11163300" y="20250150"/>
        <a:ext cx="1914525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47625</xdr:colOff>
      <xdr:row>101</xdr:row>
      <xdr:rowOff>142875</xdr:rowOff>
    </xdr:from>
    <xdr:to>
      <xdr:col>25</xdr:col>
      <xdr:colOff>76200</xdr:colOff>
      <xdr:row>108</xdr:row>
      <xdr:rowOff>114300</xdr:rowOff>
    </xdr:to>
    <xdr:graphicFrame>
      <xdr:nvGraphicFramePr>
        <xdr:cNvPr id="5" name="Chart 22"/>
        <xdr:cNvGraphicFramePr/>
      </xdr:nvGraphicFramePr>
      <xdr:xfrm>
        <a:off x="13573125" y="16659225"/>
        <a:ext cx="1895475" cy="1123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114300</xdr:colOff>
      <xdr:row>109</xdr:row>
      <xdr:rowOff>104775</xdr:rowOff>
    </xdr:from>
    <xdr:to>
      <xdr:col>25</xdr:col>
      <xdr:colOff>114300</xdr:colOff>
      <xdr:row>116</xdr:row>
      <xdr:rowOff>0</xdr:rowOff>
    </xdr:to>
    <xdr:graphicFrame>
      <xdr:nvGraphicFramePr>
        <xdr:cNvPr id="6" name="Chart 23"/>
        <xdr:cNvGraphicFramePr/>
      </xdr:nvGraphicFramePr>
      <xdr:xfrm>
        <a:off x="13639800" y="17945100"/>
        <a:ext cx="1866900" cy="104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76200</xdr:colOff>
      <xdr:row>116</xdr:row>
      <xdr:rowOff>66675</xdr:rowOff>
    </xdr:from>
    <xdr:to>
      <xdr:col>25</xdr:col>
      <xdr:colOff>85725</xdr:colOff>
      <xdr:row>123</xdr:row>
      <xdr:rowOff>19050</xdr:rowOff>
    </xdr:to>
    <xdr:graphicFrame>
      <xdr:nvGraphicFramePr>
        <xdr:cNvPr id="7" name="Chart 25"/>
        <xdr:cNvGraphicFramePr/>
      </xdr:nvGraphicFramePr>
      <xdr:xfrm>
        <a:off x="13601700" y="19059525"/>
        <a:ext cx="18764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66675</xdr:colOff>
      <xdr:row>124</xdr:row>
      <xdr:rowOff>9525</xdr:rowOff>
    </xdr:from>
    <xdr:to>
      <xdr:col>25</xdr:col>
      <xdr:colOff>104775</xdr:colOff>
      <xdr:row>130</xdr:row>
      <xdr:rowOff>47625</xdr:rowOff>
    </xdr:to>
    <xdr:graphicFrame>
      <xdr:nvGraphicFramePr>
        <xdr:cNvPr id="8" name="Chart 26"/>
        <xdr:cNvGraphicFramePr/>
      </xdr:nvGraphicFramePr>
      <xdr:xfrm>
        <a:off x="13592175" y="20316825"/>
        <a:ext cx="1905000" cy="101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180975</xdr:colOff>
      <xdr:row>133</xdr:row>
      <xdr:rowOff>0</xdr:rowOff>
    </xdr:from>
    <xdr:to>
      <xdr:col>24</xdr:col>
      <xdr:colOff>295275</xdr:colOff>
      <xdr:row>149</xdr:row>
      <xdr:rowOff>114300</xdr:rowOff>
    </xdr:to>
    <xdr:graphicFrame>
      <xdr:nvGraphicFramePr>
        <xdr:cNvPr id="9" name="Chart 27"/>
        <xdr:cNvGraphicFramePr/>
      </xdr:nvGraphicFramePr>
      <xdr:xfrm>
        <a:off x="11268075" y="21774150"/>
        <a:ext cx="4010025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38100</xdr:colOff>
      <xdr:row>73</xdr:row>
      <xdr:rowOff>114300</xdr:rowOff>
    </xdr:from>
    <xdr:to>
      <xdr:col>25</xdr:col>
      <xdr:colOff>190500</xdr:colOff>
      <xdr:row>91</xdr:row>
      <xdr:rowOff>57150</xdr:rowOff>
    </xdr:to>
    <xdr:graphicFrame>
      <xdr:nvGraphicFramePr>
        <xdr:cNvPr id="10" name="Chart 28"/>
        <xdr:cNvGraphicFramePr/>
      </xdr:nvGraphicFramePr>
      <xdr:xfrm>
        <a:off x="11125200" y="12096750"/>
        <a:ext cx="445770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114300</xdr:colOff>
      <xdr:row>17</xdr:row>
      <xdr:rowOff>57150</xdr:rowOff>
    </xdr:from>
    <xdr:to>
      <xdr:col>25</xdr:col>
      <xdr:colOff>390525</xdr:colOff>
      <xdr:row>24</xdr:row>
      <xdr:rowOff>19050</xdr:rowOff>
    </xdr:to>
    <xdr:graphicFrame>
      <xdr:nvGraphicFramePr>
        <xdr:cNvPr id="11" name="Chart 32"/>
        <xdr:cNvGraphicFramePr/>
      </xdr:nvGraphicFramePr>
      <xdr:xfrm>
        <a:off x="13811250" y="2847975"/>
        <a:ext cx="1971675" cy="1114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133350</xdr:colOff>
      <xdr:row>2</xdr:row>
      <xdr:rowOff>114300</xdr:rowOff>
    </xdr:from>
    <xdr:to>
      <xdr:col>25</xdr:col>
      <xdr:colOff>409575</xdr:colOff>
      <xdr:row>9</xdr:row>
      <xdr:rowOff>76200</xdr:rowOff>
    </xdr:to>
    <xdr:graphicFrame>
      <xdr:nvGraphicFramePr>
        <xdr:cNvPr id="12" name="Chart 33"/>
        <xdr:cNvGraphicFramePr/>
      </xdr:nvGraphicFramePr>
      <xdr:xfrm>
        <a:off x="13830300" y="438150"/>
        <a:ext cx="1971675" cy="1114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114300</xdr:colOff>
      <xdr:row>9</xdr:row>
      <xdr:rowOff>152400</xdr:rowOff>
    </xdr:from>
    <xdr:to>
      <xdr:col>25</xdr:col>
      <xdr:colOff>390525</xdr:colOff>
      <xdr:row>16</xdr:row>
      <xdr:rowOff>114300</xdr:rowOff>
    </xdr:to>
    <xdr:graphicFrame>
      <xdr:nvGraphicFramePr>
        <xdr:cNvPr id="13" name="Chart 34"/>
        <xdr:cNvGraphicFramePr/>
      </xdr:nvGraphicFramePr>
      <xdr:xfrm>
        <a:off x="13811250" y="1628775"/>
        <a:ext cx="1971675" cy="1114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152400</xdr:colOff>
      <xdr:row>24</xdr:row>
      <xdr:rowOff>152400</xdr:rowOff>
    </xdr:from>
    <xdr:to>
      <xdr:col>25</xdr:col>
      <xdr:colOff>428625</xdr:colOff>
      <xdr:row>31</xdr:row>
      <xdr:rowOff>114300</xdr:rowOff>
    </xdr:to>
    <xdr:graphicFrame>
      <xdr:nvGraphicFramePr>
        <xdr:cNvPr id="14" name="Chart 35"/>
        <xdr:cNvGraphicFramePr/>
      </xdr:nvGraphicFramePr>
      <xdr:xfrm>
        <a:off x="13849350" y="4095750"/>
        <a:ext cx="1971675" cy="1114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38100</xdr:colOff>
      <xdr:row>42</xdr:row>
      <xdr:rowOff>9525</xdr:rowOff>
    </xdr:from>
    <xdr:to>
      <xdr:col>19</xdr:col>
      <xdr:colOff>123825</xdr:colOff>
      <xdr:row>49</xdr:row>
      <xdr:rowOff>28575</xdr:rowOff>
    </xdr:to>
    <xdr:graphicFrame>
      <xdr:nvGraphicFramePr>
        <xdr:cNvPr id="15" name="Chart 36"/>
        <xdr:cNvGraphicFramePr/>
      </xdr:nvGraphicFramePr>
      <xdr:xfrm>
        <a:off x="11125200" y="6886575"/>
        <a:ext cx="1914525" cy="1171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28575</xdr:colOff>
      <xdr:row>49</xdr:row>
      <xdr:rowOff>104775</xdr:rowOff>
    </xdr:from>
    <xdr:to>
      <xdr:col>19</xdr:col>
      <xdr:colOff>114300</xdr:colOff>
      <xdr:row>56</xdr:row>
      <xdr:rowOff>123825</xdr:rowOff>
    </xdr:to>
    <xdr:graphicFrame>
      <xdr:nvGraphicFramePr>
        <xdr:cNvPr id="16" name="Chart 37"/>
        <xdr:cNvGraphicFramePr/>
      </xdr:nvGraphicFramePr>
      <xdr:xfrm>
        <a:off x="11115675" y="8134350"/>
        <a:ext cx="1914525" cy="1171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38100</xdr:colOff>
      <xdr:row>57</xdr:row>
      <xdr:rowOff>76200</xdr:rowOff>
    </xdr:from>
    <xdr:to>
      <xdr:col>19</xdr:col>
      <xdr:colOff>123825</xdr:colOff>
      <xdr:row>64</xdr:row>
      <xdr:rowOff>95250</xdr:rowOff>
    </xdr:to>
    <xdr:graphicFrame>
      <xdr:nvGraphicFramePr>
        <xdr:cNvPr id="17" name="Chart 38"/>
        <xdr:cNvGraphicFramePr/>
      </xdr:nvGraphicFramePr>
      <xdr:xfrm>
        <a:off x="11125200" y="9420225"/>
        <a:ext cx="1914525" cy="1171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85725</xdr:colOff>
      <xdr:row>65</xdr:row>
      <xdr:rowOff>47625</xdr:rowOff>
    </xdr:from>
    <xdr:to>
      <xdr:col>19</xdr:col>
      <xdr:colOff>171450</xdr:colOff>
      <xdr:row>72</xdr:row>
      <xdr:rowOff>66675</xdr:rowOff>
    </xdr:to>
    <xdr:graphicFrame>
      <xdr:nvGraphicFramePr>
        <xdr:cNvPr id="18" name="Chart 39"/>
        <xdr:cNvGraphicFramePr/>
      </xdr:nvGraphicFramePr>
      <xdr:xfrm>
        <a:off x="11172825" y="10715625"/>
        <a:ext cx="1914525" cy="1171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21</xdr:col>
      <xdr:colOff>0</xdr:colOff>
      <xdr:row>41</xdr:row>
      <xdr:rowOff>76200</xdr:rowOff>
    </xdr:from>
    <xdr:to>
      <xdr:col>25</xdr:col>
      <xdr:colOff>438150</xdr:colOff>
      <xdr:row>48</xdr:row>
      <xdr:rowOff>123825</xdr:rowOff>
    </xdr:to>
    <xdr:graphicFrame>
      <xdr:nvGraphicFramePr>
        <xdr:cNvPr id="19" name="Chart 40"/>
        <xdr:cNvGraphicFramePr/>
      </xdr:nvGraphicFramePr>
      <xdr:xfrm>
        <a:off x="13696950" y="6791325"/>
        <a:ext cx="2133600" cy="1190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0</xdr:colOff>
      <xdr:row>49</xdr:row>
      <xdr:rowOff>76200</xdr:rowOff>
    </xdr:from>
    <xdr:to>
      <xdr:col>25</xdr:col>
      <xdr:colOff>438150</xdr:colOff>
      <xdr:row>56</xdr:row>
      <xdr:rowOff>114300</xdr:rowOff>
    </xdr:to>
    <xdr:graphicFrame>
      <xdr:nvGraphicFramePr>
        <xdr:cNvPr id="20" name="Chart 41"/>
        <xdr:cNvGraphicFramePr/>
      </xdr:nvGraphicFramePr>
      <xdr:xfrm>
        <a:off x="13696950" y="8105775"/>
        <a:ext cx="2133600" cy="1190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161925</xdr:colOff>
      <xdr:row>57</xdr:row>
      <xdr:rowOff>85725</xdr:rowOff>
    </xdr:from>
    <xdr:to>
      <xdr:col>25</xdr:col>
      <xdr:colOff>428625</xdr:colOff>
      <xdr:row>64</xdr:row>
      <xdr:rowOff>123825</xdr:rowOff>
    </xdr:to>
    <xdr:graphicFrame>
      <xdr:nvGraphicFramePr>
        <xdr:cNvPr id="21" name="Chart 42"/>
        <xdr:cNvGraphicFramePr/>
      </xdr:nvGraphicFramePr>
      <xdr:xfrm>
        <a:off x="13687425" y="9429750"/>
        <a:ext cx="2133600" cy="1190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152400</xdr:colOff>
      <xdr:row>65</xdr:row>
      <xdr:rowOff>85725</xdr:rowOff>
    </xdr:from>
    <xdr:to>
      <xdr:col>25</xdr:col>
      <xdr:colOff>419100</xdr:colOff>
      <xdr:row>72</xdr:row>
      <xdr:rowOff>123825</xdr:rowOff>
    </xdr:to>
    <xdr:graphicFrame>
      <xdr:nvGraphicFramePr>
        <xdr:cNvPr id="22" name="Chart 43"/>
        <xdr:cNvGraphicFramePr/>
      </xdr:nvGraphicFramePr>
      <xdr:xfrm>
        <a:off x="13677900" y="10753725"/>
        <a:ext cx="2133600" cy="1190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904875</xdr:colOff>
      <xdr:row>162</xdr:row>
      <xdr:rowOff>28575</xdr:rowOff>
    </xdr:from>
    <xdr:to>
      <xdr:col>10</xdr:col>
      <xdr:colOff>266700</xdr:colOff>
      <xdr:row>177</xdr:row>
      <xdr:rowOff>47625</xdr:rowOff>
    </xdr:to>
    <xdr:graphicFrame>
      <xdr:nvGraphicFramePr>
        <xdr:cNvPr id="23" name="Chart 44"/>
        <xdr:cNvGraphicFramePr/>
      </xdr:nvGraphicFramePr>
      <xdr:xfrm>
        <a:off x="6000750" y="26498550"/>
        <a:ext cx="2933700" cy="2447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0</xdr:colOff>
      <xdr:row>183</xdr:row>
      <xdr:rowOff>142875</xdr:rowOff>
    </xdr:from>
    <xdr:to>
      <xdr:col>10</xdr:col>
      <xdr:colOff>352425</xdr:colOff>
      <xdr:row>199</xdr:row>
      <xdr:rowOff>0</xdr:rowOff>
    </xdr:to>
    <xdr:graphicFrame>
      <xdr:nvGraphicFramePr>
        <xdr:cNvPr id="24" name="Chart 45"/>
        <xdr:cNvGraphicFramePr/>
      </xdr:nvGraphicFramePr>
      <xdr:xfrm>
        <a:off x="6038850" y="30013275"/>
        <a:ext cx="2981325" cy="2447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183</xdr:row>
      <xdr:rowOff>104775</xdr:rowOff>
    </xdr:from>
    <xdr:to>
      <xdr:col>3</xdr:col>
      <xdr:colOff>742950</xdr:colOff>
      <xdr:row>198</xdr:row>
      <xdr:rowOff>95250</xdr:rowOff>
    </xdr:to>
    <xdr:graphicFrame>
      <xdr:nvGraphicFramePr>
        <xdr:cNvPr id="25" name="Chart 46"/>
        <xdr:cNvGraphicFramePr/>
      </xdr:nvGraphicFramePr>
      <xdr:xfrm>
        <a:off x="933450" y="29975175"/>
        <a:ext cx="3019425" cy="2419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66675</xdr:colOff>
      <xdr:row>162</xdr:row>
      <xdr:rowOff>9525</xdr:rowOff>
    </xdr:from>
    <xdr:to>
      <xdr:col>3</xdr:col>
      <xdr:colOff>600075</xdr:colOff>
      <xdr:row>177</xdr:row>
      <xdr:rowOff>0</xdr:rowOff>
    </xdr:to>
    <xdr:graphicFrame>
      <xdr:nvGraphicFramePr>
        <xdr:cNvPr id="26" name="Chart 47"/>
        <xdr:cNvGraphicFramePr/>
      </xdr:nvGraphicFramePr>
      <xdr:xfrm>
        <a:off x="962025" y="26479500"/>
        <a:ext cx="2847975" cy="2419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752475</xdr:colOff>
      <xdr:row>204</xdr:row>
      <xdr:rowOff>38100</xdr:rowOff>
    </xdr:from>
    <xdr:to>
      <xdr:col>14</xdr:col>
      <xdr:colOff>9525</xdr:colOff>
      <xdr:row>215</xdr:row>
      <xdr:rowOff>133350</xdr:rowOff>
    </xdr:to>
    <xdr:graphicFrame>
      <xdr:nvGraphicFramePr>
        <xdr:cNvPr id="27" name="Chart 48"/>
        <xdr:cNvGraphicFramePr/>
      </xdr:nvGraphicFramePr>
      <xdr:xfrm>
        <a:off x="6791325" y="33308925"/>
        <a:ext cx="3914775" cy="18764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762000</xdr:colOff>
      <xdr:row>219</xdr:row>
      <xdr:rowOff>38100</xdr:rowOff>
    </xdr:from>
    <xdr:to>
      <xdr:col>13</xdr:col>
      <xdr:colOff>28575</xdr:colOff>
      <xdr:row>230</xdr:row>
      <xdr:rowOff>152400</xdr:rowOff>
    </xdr:to>
    <xdr:graphicFrame>
      <xdr:nvGraphicFramePr>
        <xdr:cNvPr id="28" name="Chart 49"/>
        <xdr:cNvGraphicFramePr/>
      </xdr:nvGraphicFramePr>
      <xdr:xfrm>
        <a:off x="6800850" y="35737800"/>
        <a:ext cx="3800475" cy="18954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P6">
            <v>4.288085393407887</v>
          </cell>
          <cell r="R6">
            <v>2.11164120776249</v>
          </cell>
        </row>
        <row r="8">
          <cell r="B8">
            <v>5</v>
          </cell>
          <cell r="E8">
            <v>5</v>
          </cell>
          <cell r="H8">
            <v>5</v>
          </cell>
          <cell r="K8">
            <v>5</v>
          </cell>
        </row>
        <row r="9">
          <cell r="C9">
            <v>-5</v>
          </cell>
          <cell r="F9">
            <v>-5</v>
          </cell>
          <cell r="I9">
            <v>-5</v>
          </cell>
          <cell r="L9">
            <v>-5</v>
          </cell>
        </row>
        <row r="11">
          <cell r="B11">
            <v>-4</v>
          </cell>
          <cell r="C11">
            <v>-3.3125</v>
          </cell>
          <cell r="E11">
            <v>-1.9696969696969697</v>
          </cell>
          <cell r="F11">
            <v>-2.821969696969697</v>
          </cell>
          <cell r="H11">
            <v>-5</v>
          </cell>
          <cell r="I11">
            <v>-2.039473684210526</v>
          </cell>
          <cell r="K11">
            <v>-3.18181818181818</v>
          </cell>
          <cell r="L11">
            <v>-2.6420454545454546</v>
          </cell>
        </row>
        <row r="12">
          <cell r="B12">
            <v>-0.45454545454545414</v>
          </cell>
          <cell r="C12">
            <v>-2.3579545454545454</v>
          </cell>
          <cell r="E12">
            <v>1.4</v>
          </cell>
          <cell r="F12">
            <v>0.425</v>
          </cell>
          <cell r="H12">
            <v>-1.9696969696969697</v>
          </cell>
          <cell r="I12">
            <v>-2.821969696969697</v>
          </cell>
          <cell r="K12">
            <v>-4.523809523809524</v>
          </cell>
          <cell r="L12">
            <v>1.9940476190476186</v>
          </cell>
        </row>
        <row r="13">
          <cell r="B13">
            <v>-3.571428571428571</v>
          </cell>
          <cell r="C13">
            <v>1.1607142857142856</v>
          </cell>
          <cell r="E13">
            <v>0.2631578947368425</v>
          </cell>
          <cell r="F13">
            <v>3.8157894736842106</v>
          </cell>
          <cell r="H13">
            <v>-4.523809523809524</v>
          </cell>
          <cell r="I13">
            <v>1.9940476190476186</v>
          </cell>
          <cell r="K13">
            <v>-3.666666666666667</v>
          </cell>
          <cell r="L13">
            <v>3.1875</v>
          </cell>
        </row>
        <row r="14">
          <cell r="B14">
            <v>1</v>
          </cell>
          <cell r="C14">
            <v>2.875</v>
          </cell>
          <cell r="E14">
            <v>-3.888888888888889</v>
          </cell>
          <cell r="F14">
            <v>3.8425925925925934</v>
          </cell>
          <cell r="H14">
            <v>-5</v>
          </cell>
          <cell r="I14">
            <v>4.4375</v>
          </cell>
          <cell r="K14">
            <v>0.2631578947368425</v>
          </cell>
          <cell r="L14">
            <v>3.552631578947368</v>
          </cell>
          <cell r="P14">
            <v>5.540067733679302</v>
          </cell>
          <cell r="R14">
            <v>5.6437392047191</v>
          </cell>
        </row>
        <row r="15">
          <cell r="B15">
            <v>-1.4</v>
          </cell>
          <cell r="C15">
            <v>3.575</v>
          </cell>
          <cell r="E15">
            <v>0.5</v>
          </cell>
          <cell r="F15">
            <v>1.25</v>
          </cell>
          <cell r="H15">
            <v>-0.71428571428571</v>
          </cell>
          <cell r="I15">
            <v>-1.2755102040816326</v>
          </cell>
          <cell r="K15">
            <v>0</v>
          </cell>
          <cell r="L15">
            <v>3.9453125</v>
          </cell>
        </row>
        <row r="16">
          <cell r="B16">
            <v>2.2222222222222223</v>
          </cell>
          <cell r="C16">
            <v>3.7847222222222214</v>
          </cell>
          <cell r="E16">
            <v>-4.285714285714286</v>
          </cell>
          <cell r="F16">
            <v>0.9375</v>
          </cell>
          <cell r="H16">
            <v>0.5</v>
          </cell>
          <cell r="I16">
            <v>1.25</v>
          </cell>
          <cell r="K16">
            <v>-2.8947368421052633</v>
          </cell>
          <cell r="L16">
            <v>4.177631578947368</v>
          </cell>
        </row>
        <row r="17">
          <cell r="B17">
            <v>-5</v>
          </cell>
          <cell r="C17">
            <v>4.4375</v>
          </cell>
          <cell r="E17">
            <v>-4</v>
          </cell>
          <cell r="F17">
            <v>0</v>
          </cell>
          <cell r="H17">
            <v>-2.5</v>
          </cell>
          <cell r="I17">
            <v>0.729166666666667</v>
          </cell>
          <cell r="K17">
            <v>-2.391304347826087</v>
          </cell>
          <cell r="L17">
            <v>-2.5</v>
          </cell>
        </row>
        <row r="18">
          <cell r="B18">
            <v>2.878787878787879</v>
          </cell>
          <cell r="C18">
            <v>3.4659090909090917</v>
          </cell>
          <cell r="E18">
            <v>-2.3333333333333335</v>
          </cell>
          <cell r="F18">
            <v>2.833333333333333</v>
          </cell>
          <cell r="H18">
            <v>-5</v>
          </cell>
          <cell r="I18">
            <v>-1.25</v>
          </cell>
          <cell r="K18">
            <v>-3.8</v>
          </cell>
          <cell r="L18">
            <v>-2.35</v>
          </cell>
        </row>
        <row r="19">
          <cell r="B19">
            <v>-0.71428571428571</v>
          </cell>
          <cell r="C19">
            <v>-1.2755102040816326</v>
          </cell>
          <cell r="E19">
            <v>-4.166666666666667</v>
          </cell>
          <cell r="F19">
            <v>4.0625</v>
          </cell>
          <cell r="K19">
            <v>-4.5</v>
          </cell>
          <cell r="L19">
            <v>0.0625</v>
          </cell>
        </row>
        <row r="20">
          <cell r="B20">
            <v>2.037037037037037</v>
          </cell>
          <cell r="C20">
            <v>-0.9722222222222223</v>
          </cell>
          <cell r="E20">
            <v>1.1842918985776132</v>
          </cell>
          <cell r="F20">
            <v>-1.5178571428571428</v>
          </cell>
          <cell r="K20">
            <v>-3.4210526315789473</v>
          </cell>
          <cell r="L20">
            <v>0.7894736842105265</v>
          </cell>
        </row>
        <row r="21">
          <cell r="B21">
            <v>1</v>
          </cell>
          <cell r="C21">
            <v>-1.9375</v>
          </cell>
          <cell r="E21">
            <v>-1.235648409561453</v>
          </cell>
          <cell r="F21">
            <v>4.239130434782609</v>
          </cell>
          <cell r="K21">
            <v>-0.4431533378901804</v>
          </cell>
          <cell r="L21">
            <v>2.6315789473684212</v>
          </cell>
        </row>
        <row r="22">
          <cell r="B22">
            <v>1.5</v>
          </cell>
          <cell r="C22">
            <v>2.6875</v>
          </cell>
          <cell r="E22">
            <v>-1.235648409561453</v>
          </cell>
          <cell r="F22">
            <v>-3.75</v>
          </cell>
          <cell r="K22">
            <v>-5</v>
          </cell>
          <cell r="L22">
            <v>-2.426470588235294</v>
          </cell>
        </row>
        <row r="23">
          <cell r="B23">
            <v>2</v>
          </cell>
          <cell r="C23">
            <v>4</v>
          </cell>
          <cell r="E23">
            <v>3.01667468334135</v>
          </cell>
          <cell r="F23">
            <v>-2.2685185185185186</v>
          </cell>
        </row>
        <row r="24">
          <cell r="B24">
            <v>-1.5</v>
          </cell>
          <cell r="C24">
            <v>4.25</v>
          </cell>
          <cell r="E24">
            <v>-5</v>
          </cell>
          <cell r="F24">
            <v>-2.3958333333333335</v>
          </cell>
        </row>
        <row r="25">
          <cell r="B25">
            <v>-1.6666666666666665</v>
          </cell>
          <cell r="C25">
            <v>1.916666666666667</v>
          </cell>
          <cell r="E25">
            <v>-1.06454151908697</v>
          </cell>
          <cell r="F25">
            <v>-1.3068181818181817</v>
          </cell>
        </row>
        <row r="26">
          <cell r="B26">
            <v>-0.5555555555555554</v>
          </cell>
          <cell r="C26">
            <v>1.5277777777777777</v>
          </cell>
        </row>
        <row r="27">
          <cell r="B27">
            <v>1.666666666666667</v>
          </cell>
          <cell r="C27">
            <v>1.3888888888888893</v>
          </cell>
        </row>
        <row r="28">
          <cell r="B28">
            <v>5</v>
          </cell>
          <cell r="C28">
            <v>1.041666666666667</v>
          </cell>
        </row>
        <row r="29">
          <cell r="B29">
            <v>-0.4431533378901804</v>
          </cell>
          <cell r="C29">
            <v>1.9078947368421053</v>
          </cell>
        </row>
        <row r="30">
          <cell r="B30">
            <v>-0.18999518999518994</v>
          </cell>
          <cell r="C30">
            <v>-1.9444444444444446</v>
          </cell>
        </row>
        <row r="31">
          <cell r="B31">
            <v>1.66000666000666</v>
          </cell>
          <cell r="C31">
            <v>-0.1923076923076925</v>
          </cell>
        </row>
        <row r="32">
          <cell r="B32">
            <v>-5</v>
          </cell>
          <cell r="C32">
            <v>-2.7941176470588234</v>
          </cell>
        </row>
        <row r="33">
          <cell r="B33">
            <v>2.6394194041252863</v>
          </cell>
          <cell r="C33">
            <v>-2.5</v>
          </cell>
        </row>
        <row r="34">
          <cell r="B34">
            <v>4.990009990009989</v>
          </cell>
          <cell r="C34">
            <v>-1.6346153846153846</v>
          </cell>
        </row>
        <row r="35">
          <cell r="B35">
            <v>0.09294626941685813</v>
          </cell>
          <cell r="C35">
            <v>-1.3970588235294117</v>
          </cell>
        </row>
        <row r="36">
          <cell r="B36">
            <v>-5</v>
          </cell>
          <cell r="C36">
            <v>-2.0833333333333335</v>
          </cell>
        </row>
        <row r="37">
          <cell r="B37">
            <v>-1.66999666999667</v>
          </cell>
          <cell r="C37">
            <v>-1.25</v>
          </cell>
        </row>
        <row r="38">
          <cell r="B38">
            <v>-2.453526865291571</v>
          </cell>
          <cell r="C38">
            <v>-1.25</v>
          </cell>
        </row>
        <row r="39">
          <cell r="B39">
            <v>-5</v>
          </cell>
          <cell r="C39">
            <v>-1.3970588235294117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tabSelected="1" zoomScale="75" zoomScaleNormal="75" workbookViewId="0" topLeftCell="A13">
      <selection activeCell="E203" sqref="E203"/>
    </sheetView>
  </sheetViews>
  <sheetFormatPr defaultColWidth="9.140625" defaultRowHeight="12.75"/>
  <cols>
    <col min="1" max="1" width="13.421875" style="0" customWidth="1"/>
    <col min="2" max="2" width="23.140625" style="0" customWidth="1"/>
    <col min="3" max="3" width="11.57421875" style="0" customWidth="1"/>
    <col min="4" max="4" width="15.00390625" style="0" customWidth="1"/>
    <col min="5" max="5" width="13.28125" style="0" customWidth="1"/>
    <col min="6" max="6" width="14.140625" style="0" customWidth="1"/>
    <col min="7" max="7" width="12.421875" style="0" customWidth="1"/>
    <col min="9" max="9" width="8.7109375" style="0" customWidth="1"/>
    <col min="11" max="11" width="10.28125" style="0" customWidth="1"/>
    <col min="14" max="14" width="1.8515625" style="0" customWidth="1"/>
    <col min="15" max="15" width="4.421875" style="0" customWidth="1"/>
    <col min="16" max="16" width="1.421875" style="0" customWidth="1"/>
    <col min="21" max="21" width="2.57421875" style="0" customWidth="1"/>
    <col min="22" max="22" width="6.28125" style="0" customWidth="1"/>
    <col min="23" max="23" width="6.7109375" style="0" customWidth="1"/>
    <col min="24" max="24" width="6.28125" style="0" customWidth="1"/>
    <col min="25" max="25" width="6.140625" style="0" customWidth="1"/>
  </cols>
  <sheetData>
    <row r="1" ht="12.75">
      <c r="B1" t="s">
        <v>51</v>
      </c>
    </row>
    <row r="2" spans="4:7" ht="12.75">
      <c r="D2" s="5" t="s">
        <v>38</v>
      </c>
      <c r="E2" s="5"/>
      <c r="F2" s="5"/>
      <c r="G2" s="5"/>
    </row>
    <row r="3" spans="4:17" ht="12.75">
      <c r="D3" s="5" t="s">
        <v>33</v>
      </c>
      <c r="E3" s="5" t="s">
        <v>34</v>
      </c>
      <c r="F3" s="5" t="s">
        <v>35</v>
      </c>
      <c r="G3" s="5" t="s">
        <v>36</v>
      </c>
      <c r="J3" t="s">
        <v>40</v>
      </c>
      <c r="Q3" t="s">
        <v>42</v>
      </c>
    </row>
    <row r="4" spans="1:20" ht="13.5" thickBot="1">
      <c r="A4" s="5" t="s">
        <v>37</v>
      </c>
      <c r="B4" t="s">
        <v>7</v>
      </c>
      <c r="C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t="s">
        <v>6</v>
      </c>
      <c r="J4" t="s">
        <v>2</v>
      </c>
      <c r="K4" t="s">
        <v>3</v>
      </c>
      <c r="L4" t="s">
        <v>4</v>
      </c>
      <c r="M4" t="s">
        <v>5</v>
      </c>
      <c r="Q4" t="s">
        <v>2</v>
      </c>
      <c r="R4" s="1" t="s">
        <v>3</v>
      </c>
      <c r="S4" s="1" t="s">
        <v>4</v>
      </c>
      <c r="T4" s="4" t="s">
        <v>5</v>
      </c>
    </row>
    <row r="5" spans="1:20" ht="12.75">
      <c r="A5" s="6" t="s">
        <v>0</v>
      </c>
      <c r="B5" s="9" t="s">
        <v>10</v>
      </c>
      <c r="C5" s="10">
        <v>71</v>
      </c>
      <c r="D5" s="10">
        <v>10</v>
      </c>
      <c r="E5" s="10">
        <v>1</v>
      </c>
      <c r="F5" s="10">
        <v>2</v>
      </c>
      <c r="G5" s="10">
        <v>2</v>
      </c>
      <c r="H5" s="11">
        <f>SUM(D5:G5)</f>
        <v>15</v>
      </c>
      <c r="I5" s="1" t="s">
        <v>0</v>
      </c>
      <c r="J5" s="2">
        <f aca="true" t="shared" si="0" ref="J5:M8">ROUND(PRODUCT(D5,1/71),2)</f>
        <v>0.14</v>
      </c>
      <c r="K5" s="2">
        <f t="shared" si="0"/>
        <v>0.01</v>
      </c>
      <c r="L5" s="2">
        <f t="shared" si="0"/>
        <v>0.03</v>
      </c>
      <c r="M5" s="2">
        <f t="shared" si="0"/>
        <v>0.03</v>
      </c>
      <c r="O5">
        <f>SUM(J5:M5)</f>
        <v>0.21000000000000002</v>
      </c>
      <c r="Q5" s="2">
        <f>ROUND(PRODUCT(J5,1/O5),2)</f>
        <v>0.67</v>
      </c>
      <c r="R5" s="2">
        <f>ROUND(PRODUCT(K5,1/O5),2)</f>
        <v>0.05</v>
      </c>
      <c r="S5" s="2">
        <f>ROUND(PRODUCT(L5,1/O5),2)</f>
        <v>0.14</v>
      </c>
      <c r="T5" s="2">
        <f>ROUND(PRODUCT(M5,1/O5),2)</f>
        <v>0.14</v>
      </c>
    </row>
    <row r="6" spans="1:20" ht="12.75">
      <c r="A6" s="6"/>
      <c r="B6" s="12" t="s">
        <v>11</v>
      </c>
      <c r="C6" s="2"/>
      <c r="D6" s="2">
        <v>14</v>
      </c>
      <c r="E6" s="2">
        <v>0</v>
      </c>
      <c r="F6" s="2">
        <v>0</v>
      </c>
      <c r="G6" s="2">
        <v>3</v>
      </c>
      <c r="H6" s="13">
        <f>SUM(D6:G6)</f>
        <v>17</v>
      </c>
      <c r="J6" s="2">
        <f t="shared" si="0"/>
        <v>0.2</v>
      </c>
      <c r="K6" s="2">
        <f t="shared" si="0"/>
        <v>0</v>
      </c>
      <c r="L6" s="2">
        <f t="shared" si="0"/>
        <v>0</v>
      </c>
      <c r="M6" s="2">
        <f t="shared" si="0"/>
        <v>0.04</v>
      </c>
      <c r="O6">
        <f aca="true" t="shared" si="1" ref="O6:O29">SUM(J6:M6)</f>
        <v>0.24000000000000002</v>
      </c>
      <c r="Q6" s="2">
        <f aca="true" t="shared" si="2" ref="Q6:Q29">ROUND(PRODUCT(J6,1/O6),2)</f>
        <v>0.83</v>
      </c>
      <c r="R6" s="2">
        <f aca="true" t="shared" si="3" ref="R6:R29">ROUND(PRODUCT(K6,1/O6),2)</f>
        <v>0</v>
      </c>
      <c r="S6" s="2">
        <f aca="true" t="shared" si="4" ref="S6:S29">ROUND(PRODUCT(L6,1/O6),2)</f>
        <v>0</v>
      </c>
      <c r="T6" s="2">
        <f aca="true" t="shared" si="5" ref="T6:T29">ROUND(PRODUCT(M6,1/O6),2)</f>
        <v>0.17</v>
      </c>
    </row>
    <row r="7" spans="1:20" ht="12.75">
      <c r="A7" s="6"/>
      <c r="B7" s="14" t="s">
        <v>12</v>
      </c>
      <c r="C7" s="2"/>
      <c r="D7" s="2">
        <v>12</v>
      </c>
      <c r="E7" s="2">
        <v>2</v>
      </c>
      <c r="F7" s="2">
        <v>0</v>
      </c>
      <c r="G7" s="2">
        <v>1</v>
      </c>
      <c r="H7" s="13">
        <f>SUM(D7:G7)</f>
        <v>15</v>
      </c>
      <c r="J7" s="2">
        <f t="shared" si="0"/>
        <v>0.17</v>
      </c>
      <c r="K7" s="2">
        <f t="shared" si="0"/>
        <v>0.03</v>
      </c>
      <c r="L7" s="2">
        <f t="shared" si="0"/>
        <v>0</v>
      </c>
      <c r="M7" s="2">
        <f t="shared" si="0"/>
        <v>0.01</v>
      </c>
      <c r="O7">
        <f t="shared" si="1"/>
        <v>0.21000000000000002</v>
      </c>
      <c r="Q7" s="2">
        <f t="shared" si="2"/>
        <v>0.81</v>
      </c>
      <c r="R7" s="2">
        <f t="shared" si="3"/>
        <v>0.14</v>
      </c>
      <c r="S7" s="2">
        <f t="shared" si="4"/>
        <v>0</v>
      </c>
      <c r="T7" s="2">
        <f t="shared" si="5"/>
        <v>0.05</v>
      </c>
    </row>
    <row r="8" spans="1:20" ht="12.75">
      <c r="A8" s="6"/>
      <c r="B8" s="14" t="s">
        <v>13</v>
      </c>
      <c r="C8" s="2"/>
      <c r="D8" s="2">
        <v>7</v>
      </c>
      <c r="E8" s="2">
        <v>5</v>
      </c>
      <c r="F8" s="2">
        <v>10</v>
      </c>
      <c r="G8" s="2">
        <v>2</v>
      </c>
      <c r="H8" s="13">
        <f>SUM(D8:G8)</f>
        <v>24</v>
      </c>
      <c r="J8" s="2">
        <f t="shared" si="0"/>
        <v>0.1</v>
      </c>
      <c r="K8" s="2">
        <f t="shared" si="0"/>
        <v>0.07</v>
      </c>
      <c r="L8" s="2">
        <f t="shared" si="0"/>
        <v>0.14</v>
      </c>
      <c r="M8" s="2">
        <f t="shared" si="0"/>
        <v>0.03</v>
      </c>
      <c r="O8">
        <f t="shared" si="1"/>
        <v>0.3400000000000001</v>
      </c>
      <c r="Q8" s="2">
        <f t="shared" si="2"/>
        <v>0.29</v>
      </c>
      <c r="R8" s="2">
        <f t="shared" si="3"/>
        <v>0.21</v>
      </c>
      <c r="S8" s="2">
        <f t="shared" si="4"/>
        <v>0.41</v>
      </c>
      <c r="T8" s="2">
        <f t="shared" si="5"/>
        <v>0.09</v>
      </c>
    </row>
    <row r="9" spans="1:20" ht="13.5" thickBot="1">
      <c r="A9" s="7"/>
      <c r="B9" s="15"/>
      <c r="C9" s="16" t="s">
        <v>41</v>
      </c>
      <c r="D9" s="16">
        <f>SUM(D5:D8)</f>
        <v>43</v>
      </c>
      <c r="E9" s="16">
        <f>SUM(E5:E8)</f>
        <v>8</v>
      </c>
      <c r="F9" s="16">
        <f>SUM(F5:F8)</f>
        <v>12</v>
      </c>
      <c r="G9" s="16">
        <f>SUM(G5:G8)</f>
        <v>8</v>
      </c>
      <c r="H9" s="17">
        <f>SUM(H5:H8)</f>
        <v>71</v>
      </c>
      <c r="Q9" s="1">
        <f>SUM(Q5:Q8)</f>
        <v>2.6</v>
      </c>
      <c r="R9" s="1">
        <f>SUM(R5:R8)</f>
        <v>0.4</v>
      </c>
      <c r="S9" s="1">
        <f>SUM(S5:S8)</f>
        <v>0.55</v>
      </c>
      <c r="T9" s="1">
        <f>SUM(T5:T8)</f>
        <v>0.45000000000000007</v>
      </c>
    </row>
    <row r="10" spans="1:20" ht="12.75">
      <c r="A10" s="2"/>
      <c r="B10" s="8"/>
      <c r="C10" s="19" t="s">
        <v>39</v>
      </c>
      <c r="D10" s="20">
        <f>ROUND(PRODUCT(D9,1/71),2)</f>
        <v>0.61</v>
      </c>
      <c r="E10" s="20">
        <f>ROUND(PRODUCT(E9,1/71),2)</f>
        <v>0.11</v>
      </c>
      <c r="F10" s="20">
        <f>ROUND(PRODUCT(F9,1/71),2)</f>
        <v>0.17</v>
      </c>
      <c r="G10" s="20">
        <f>ROUND(PRODUCT(G9,1/71),2)</f>
        <v>0.11</v>
      </c>
      <c r="H10" s="8"/>
      <c r="J10" t="s">
        <v>40</v>
      </c>
      <c r="Q10" t="s">
        <v>42</v>
      </c>
      <c r="R10" s="1"/>
      <c r="S10" s="1"/>
      <c r="T10" s="1"/>
    </row>
    <row r="11" spans="1:20" ht="13.5" thickBot="1">
      <c r="A11" s="5" t="s">
        <v>37</v>
      </c>
      <c r="D11" s="5" t="s">
        <v>2</v>
      </c>
      <c r="E11" s="5" t="s">
        <v>3</v>
      </c>
      <c r="F11" s="5" t="s">
        <v>4</v>
      </c>
      <c r="G11" s="5" t="s">
        <v>5</v>
      </c>
      <c r="J11" t="s">
        <v>2</v>
      </c>
      <c r="K11" s="1" t="s">
        <v>3</v>
      </c>
      <c r="L11" s="1" t="s">
        <v>4</v>
      </c>
      <c r="M11" s="4" t="s">
        <v>5</v>
      </c>
      <c r="Q11" t="s">
        <v>2</v>
      </c>
      <c r="R11" s="1" t="s">
        <v>3</v>
      </c>
      <c r="S11" s="1" t="s">
        <v>4</v>
      </c>
      <c r="T11" s="4" t="s">
        <v>5</v>
      </c>
    </row>
    <row r="12" spans="1:20" ht="12.75">
      <c r="A12" s="6" t="s">
        <v>8</v>
      </c>
      <c r="B12" s="9" t="s">
        <v>10</v>
      </c>
      <c r="C12" s="10">
        <v>34</v>
      </c>
      <c r="D12" s="10">
        <v>4</v>
      </c>
      <c r="E12" s="10">
        <v>3</v>
      </c>
      <c r="F12" s="10">
        <v>0</v>
      </c>
      <c r="G12" s="11">
        <v>1</v>
      </c>
      <c r="H12" s="18">
        <f>SUM(D12:G12)</f>
        <v>8</v>
      </c>
      <c r="I12" s="1" t="s">
        <v>8</v>
      </c>
      <c r="J12" s="2">
        <f aca="true" t="shared" si="6" ref="J12:M15">ROUND(PRODUCT(D12,1/34),2)</f>
        <v>0.12</v>
      </c>
      <c r="K12" s="2">
        <f t="shared" si="6"/>
        <v>0.09</v>
      </c>
      <c r="L12" s="2">
        <f t="shared" si="6"/>
        <v>0</v>
      </c>
      <c r="M12" s="2">
        <f t="shared" si="6"/>
        <v>0.03</v>
      </c>
      <c r="O12">
        <f t="shared" si="1"/>
        <v>0.24</v>
      </c>
      <c r="Q12" s="2">
        <f t="shared" si="2"/>
        <v>0.5</v>
      </c>
      <c r="R12" s="2">
        <f t="shared" si="3"/>
        <v>0.38</v>
      </c>
      <c r="S12" s="2">
        <f t="shared" si="4"/>
        <v>0</v>
      </c>
      <c r="T12" s="2">
        <f t="shared" si="5"/>
        <v>0.13</v>
      </c>
    </row>
    <row r="13" spans="1:20" ht="12.75">
      <c r="A13" s="6"/>
      <c r="B13" s="12" t="s">
        <v>11</v>
      </c>
      <c r="C13" s="2"/>
      <c r="D13" s="2">
        <v>6</v>
      </c>
      <c r="E13" s="2">
        <v>3</v>
      </c>
      <c r="F13" s="2">
        <v>0</v>
      </c>
      <c r="G13" s="13">
        <v>0</v>
      </c>
      <c r="H13" s="18">
        <f>SUM(D13:G13)</f>
        <v>9</v>
      </c>
      <c r="J13" s="2">
        <f t="shared" si="6"/>
        <v>0.18</v>
      </c>
      <c r="K13" s="2">
        <f t="shared" si="6"/>
        <v>0.09</v>
      </c>
      <c r="L13" s="2">
        <f t="shared" si="6"/>
        <v>0</v>
      </c>
      <c r="M13" s="2">
        <f t="shared" si="6"/>
        <v>0</v>
      </c>
      <c r="O13">
        <f t="shared" si="1"/>
        <v>0.27</v>
      </c>
      <c r="Q13" s="2">
        <f t="shared" si="2"/>
        <v>0.67</v>
      </c>
      <c r="R13" s="2">
        <f t="shared" si="3"/>
        <v>0.33</v>
      </c>
      <c r="S13" s="2">
        <f t="shared" si="4"/>
        <v>0</v>
      </c>
      <c r="T13" s="2">
        <f t="shared" si="5"/>
        <v>0</v>
      </c>
    </row>
    <row r="14" spans="1:20" ht="12.75">
      <c r="A14" s="6"/>
      <c r="B14" s="14" t="s">
        <v>12</v>
      </c>
      <c r="C14" s="2"/>
      <c r="D14" s="2">
        <v>0</v>
      </c>
      <c r="E14" s="2">
        <v>7</v>
      </c>
      <c r="F14" s="2">
        <v>1</v>
      </c>
      <c r="G14" s="13">
        <v>1</v>
      </c>
      <c r="H14" s="18">
        <f>SUM(D14:G14)</f>
        <v>9</v>
      </c>
      <c r="J14" s="2">
        <f t="shared" si="6"/>
        <v>0</v>
      </c>
      <c r="K14" s="2">
        <f t="shared" si="6"/>
        <v>0.21</v>
      </c>
      <c r="L14" s="2">
        <f t="shared" si="6"/>
        <v>0.03</v>
      </c>
      <c r="M14" s="2">
        <f t="shared" si="6"/>
        <v>0.03</v>
      </c>
      <c r="O14">
        <f t="shared" si="1"/>
        <v>0.27</v>
      </c>
      <c r="Q14" s="2">
        <f t="shared" si="2"/>
        <v>0</v>
      </c>
      <c r="R14" s="2">
        <f t="shared" si="3"/>
        <v>0.78</v>
      </c>
      <c r="S14" s="2">
        <f t="shared" si="4"/>
        <v>0.11</v>
      </c>
      <c r="T14" s="2">
        <f t="shared" si="5"/>
        <v>0.11</v>
      </c>
    </row>
    <row r="15" spans="1:20" ht="12.75">
      <c r="A15" s="6"/>
      <c r="B15" s="14" t="s">
        <v>13</v>
      </c>
      <c r="C15" s="2"/>
      <c r="D15" s="2">
        <v>0</v>
      </c>
      <c r="E15" s="2">
        <v>2</v>
      </c>
      <c r="F15" s="2">
        <v>6</v>
      </c>
      <c r="G15" s="13">
        <v>0</v>
      </c>
      <c r="H15" s="18">
        <f>SUM(D15:G15)</f>
        <v>8</v>
      </c>
      <c r="J15" s="2">
        <f t="shared" si="6"/>
        <v>0</v>
      </c>
      <c r="K15" s="2">
        <f t="shared" si="6"/>
        <v>0.06</v>
      </c>
      <c r="L15" s="2">
        <f t="shared" si="6"/>
        <v>0.18</v>
      </c>
      <c r="M15" s="2">
        <f t="shared" si="6"/>
        <v>0</v>
      </c>
      <c r="O15">
        <f t="shared" si="1"/>
        <v>0.24</v>
      </c>
      <c r="Q15" s="2">
        <f t="shared" si="2"/>
        <v>0</v>
      </c>
      <c r="R15" s="2">
        <f t="shared" si="3"/>
        <v>0.25</v>
      </c>
      <c r="S15" s="2">
        <f t="shared" si="4"/>
        <v>0.75</v>
      </c>
      <c r="T15" s="2">
        <f t="shared" si="5"/>
        <v>0</v>
      </c>
    </row>
    <row r="16" spans="1:20" ht="13.5" thickBot="1">
      <c r="A16" s="7"/>
      <c r="B16" s="15"/>
      <c r="C16" s="16" t="s">
        <v>41</v>
      </c>
      <c r="D16" s="16">
        <f>SUM(D12:D15)</f>
        <v>10</v>
      </c>
      <c r="E16" s="16">
        <f>SUM(E12:E15)</f>
        <v>15</v>
      </c>
      <c r="F16" s="16">
        <f>SUM(F12:F15)</f>
        <v>7</v>
      </c>
      <c r="G16" s="17">
        <f>SUM(G12:G15)</f>
        <v>2</v>
      </c>
      <c r="H16" s="18">
        <f>SUM(D16:G16)</f>
        <v>34</v>
      </c>
      <c r="Q16" s="1">
        <f>SUM(Q12:Q15)</f>
        <v>1.17</v>
      </c>
      <c r="R16" s="1">
        <f>SUM(R12:R15)</f>
        <v>1.74</v>
      </c>
      <c r="S16" s="1">
        <f>SUM(S12:S15)</f>
        <v>0.86</v>
      </c>
      <c r="T16" s="1">
        <f>SUM(T12:T15)</f>
        <v>0.24</v>
      </c>
    </row>
    <row r="17" spans="1:20" ht="12.75">
      <c r="A17" s="2"/>
      <c r="B17" s="8"/>
      <c r="C17" s="21" t="s">
        <v>39</v>
      </c>
      <c r="D17" s="20">
        <f>ROUND(PRODUCT(D16,1/34),2)</f>
        <v>0.29</v>
      </c>
      <c r="E17" s="20">
        <f>ROUND(PRODUCT(E16,1/34),2)</f>
        <v>0.44</v>
      </c>
      <c r="F17" s="20">
        <f>ROUND(PRODUCT(F16,1/34),2)</f>
        <v>0.21</v>
      </c>
      <c r="G17" s="20">
        <f>ROUND(PRODUCT(G16,1/34),2)</f>
        <v>0.06</v>
      </c>
      <c r="H17" s="2"/>
      <c r="J17" t="s">
        <v>40</v>
      </c>
      <c r="Q17" t="s">
        <v>42</v>
      </c>
      <c r="R17" s="1"/>
      <c r="S17" s="1"/>
      <c r="T17" s="1"/>
    </row>
    <row r="18" spans="1:20" ht="13.5" thickBot="1">
      <c r="A18" s="5" t="s">
        <v>37</v>
      </c>
      <c r="D18" s="5" t="s">
        <v>2</v>
      </c>
      <c r="E18" s="5" t="s">
        <v>3</v>
      </c>
      <c r="F18" s="5" t="s">
        <v>4</v>
      </c>
      <c r="G18" s="5" t="s">
        <v>5</v>
      </c>
      <c r="J18" t="s">
        <v>2</v>
      </c>
      <c r="K18" s="1" t="s">
        <v>3</v>
      </c>
      <c r="L18" s="1" t="s">
        <v>4</v>
      </c>
      <c r="M18" s="4" t="s">
        <v>5</v>
      </c>
      <c r="Q18" t="s">
        <v>2</v>
      </c>
      <c r="R18" s="1" t="s">
        <v>3</v>
      </c>
      <c r="S18" s="1" t="s">
        <v>4</v>
      </c>
      <c r="T18" s="4" t="s">
        <v>5</v>
      </c>
    </row>
    <row r="19" spans="1:20" ht="12.75">
      <c r="A19" s="6" t="s">
        <v>9</v>
      </c>
      <c r="B19" s="9" t="s">
        <v>10</v>
      </c>
      <c r="C19" s="10">
        <v>18</v>
      </c>
      <c r="D19" s="10">
        <v>6</v>
      </c>
      <c r="E19" s="10">
        <v>3</v>
      </c>
      <c r="F19" s="10">
        <v>1</v>
      </c>
      <c r="G19" s="11">
        <v>0</v>
      </c>
      <c r="H19" s="18">
        <f>SUM(D19:G19)</f>
        <v>10</v>
      </c>
      <c r="I19" s="1" t="s">
        <v>9</v>
      </c>
      <c r="J19" s="2">
        <f aca="true" t="shared" si="7" ref="J19:M22">ROUND(PRODUCT(D19,1/18),2)</f>
        <v>0.33</v>
      </c>
      <c r="K19" s="2">
        <f t="shared" si="7"/>
        <v>0.17</v>
      </c>
      <c r="L19" s="2">
        <f t="shared" si="7"/>
        <v>0.06</v>
      </c>
      <c r="M19" s="2">
        <f t="shared" si="7"/>
        <v>0</v>
      </c>
      <c r="O19">
        <f t="shared" si="1"/>
        <v>0.56</v>
      </c>
      <c r="Q19" s="2">
        <f t="shared" si="2"/>
        <v>0.59</v>
      </c>
      <c r="R19" s="2">
        <f t="shared" si="3"/>
        <v>0.3</v>
      </c>
      <c r="S19" s="2">
        <f t="shared" si="4"/>
        <v>0.11</v>
      </c>
      <c r="T19" s="2">
        <f t="shared" si="5"/>
        <v>0</v>
      </c>
    </row>
    <row r="20" spans="1:20" ht="12.75">
      <c r="A20" s="6"/>
      <c r="B20" s="12" t="s">
        <v>11</v>
      </c>
      <c r="C20" s="2"/>
      <c r="D20" s="2">
        <v>5</v>
      </c>
      <c r="E20" s="2">
        <v>1</v>
      </c>
      <c r="F20" s="2">
        <v>0</v>
      </c>
      <c r="G20" s="13">
        <v>1</v>
      </c>
      <c r="H20" s="18">
        <f>SUM(D20:G20)</f>
        <v>7</v>
      </c>
      <c r="J20" s="2">
        <f t="shared" si="7"/>
        <v>0.28</v>
      </c>
      <c r="K20" s="2">
        <f t="shared" si="7"/>
        <v>0.06</v>
      </c>
      <c r="L20" s="2">
        <f t="shared" si="7"/>
        <v>0</v>
      </c>
      <c r="M20" s="2">
        <f t="shared" si="7"/>
        <v>0.06</v>
      </c>
      <c r="O20">
        <f t="shared" si="1"/>
        <v>0.4</v>
      </c>
      <c r="Q20" s="2">
        <f t="shared" si="2"/>
        <v>0.7</v>
      </c>
      <c r="R20" s="2">
        <f t="shared" si="3"/>
        <v>0.15</v>
      </c>
      <c r="S20" s="2">
        <f t="shared" si="4"/>
        <v>0</v>
      </c>
      <c r="T20" s="2">
        <f t="shared" si="5"/>
        <v>0.15</v>
      </c>
    </row>
    <row r="21" spans="1:20" ht="12.75">
      <c r="A21" s="6"/>
      <c r="B21" s="14" t="s">
        <v>12</v>
      </c>
      <c r="C21" s="2"/>
      <c r="D21" s="2">
        <v>0</v>
      </c>
      <c r="E21" s="2">
        <v>0</v>
      </c>
      <c r="F21" s="2">
        <v>0</v>
      </c>
      <c r="G21" s="13">
        <v>0</v>
      </c>
      <c r="H21" s="18">
        <f>SUM(D21:G21)</f>
        <v>0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0</v>
      </c>
      <c r="O21">
        <f t="shared" si="1"/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12.75">
      <c r="A22" s="6"/>
      <c r="B22" s="14" t="s">
        <v>13</v>
      </c>
      <c r="C22" s="2"/>
      <c r="D22" s="2">
        <v>0</v>
      </c>
      <c r="E22" s="2">
        <v>0</v>
      </c>
      <c r="F22" s="2">
        <v>1</v>
      </c>
      <c r="G22" s="13">
        <v>0</v>
      </c>
      <c r="H22" s="18">
        <f>SUM(D22:G22)</f>
        <v>1</v>
      </c>
      <c r="J22" s="2">
        <f t="shared" si="7"/>
        <v>0</v>
      </c>
      <c r="K22" s="2">
        <f t="shared" si="7"/>
        <v>0</v>
      </c>
      <c r="L22" s="2">
        <f t="shared" si="7"/>
        <v>0.06</v>
      </c>
      <c r="M22" s="2">
        <f t="shared" si="7"/>
        <v>0</v>
      </c>
      <c r="O22">
        <f t="shared" si="1"/>
        <v>0.06</v>
      </c>
      <c r="Q22" s="2">
        <f t="shared" si="2"/>
        <v>0</v>
      </c>
      <c r="R22" s="2">
        <f t="shared" si="3"/>
        <v>0</v>
      </c>
      <c r="S22" s="2">
        <f t="shared" si="4"/>
        <v>1</v>
      </c>
      <c r="T22" s="2">
        <f t="shared" si="5"/>
        <v>0</v>
      </c>
    </row>
    <row r="23" spans="1:20" ht="13.5" thickBot="1">
      <c r="A23" s="7"/>
      <c r="B23" s="15"/>
      <c r="C23" s="16" t="s">
        <v>41</v>
      </c>
      <c r="D23" s="16">
        <f>SUM(D19:D22)</f>
        <v>11</v>
      </c>
      <c r="E23" s="16">
        <f>SUM(E19:E22)</f>
        <v>4</v>
      </c>
      <c r="F23" s="16">
        <f>SUM(F19:F22)</f>
        <v>2</v>
      </c>
      <c r="G23" s="17">
        <f>SUM(G19:G22)</f>
        <v>1</v>
      </c>
      <c r="H23" s="18">
        <f>SUM(D23:G23)</f>
        <v>18</v>
      </c>
      <c r="Q23" s="1">
        <f>SUM(Q19:Q22)</f>
        <v>1.29</v>
      </c>
      <c r="R23" s="1">
        <f>SUM(R19:R22)</f>
        <v>0.44999999999999996</v>
      </c>
      <c r="S23" s="1">
        <f>SUM(S19:S22)</f>
        <v>1.11</v>
      </c>
      <c r="T23" s="1">
        <f>SUM(T19:T22)</f>
        <v>0.15</v>
      </c>
    </row>
    <row r="24" spans="1:20" ht="12.75">
      <c r="A24" s="2"/>
      <c r="B24" s="8"/>
      <c r="C24" s="21" t="s">
        <v>39</v>
      </c>
      <c r="D24" s="20">
        <f>ROUND(PRODUCT(D23,1/18),2)</f>
        <v>0.61</v>
      </c>
      <c r="E24" s="20">
        <f>ROUND(PRODUCT(E23,1/18),2)</f>
        <v>0.22</v>
      </c>
      <c r="F24" s="20">
        <f>ROUND(PRODUCT(F23,1/18),2)</f>
        <v>0.11</v>
      </c>
      <c r="G24" s="20">
        <f>ROUND(PRODUCT(G23,1/18),2)</f>
        <v>0.06</v>
      </c>
      <c r="H24" s="2"/>
      <c r="J24" t="s">
        <v>40</v>
      </c>
      <c r="Q24" t="s">
        <v>42</v>
      </c>
      <c r="R24" s="1"/>
      <c r="S24" s="1"/>
      <c r="T24" s="1"/>
    </row>
    <row r="25" spans="1:20" ht="13.5" thickBot="1">
      <c r="A25" s="5" t="s">
        <v>37</v>
      </c>
      <c r="D25" s="5" t="s">
        <v>2</v>
      </c>
      <c r="E25" s="5" t="s">
        <v>3</v>
      </c>
      <c r="F25" s="5" t="s">
        <v>4</v>
      </c>
      <c r="G25" s="5" t="s">
        <v>5</v>
      </c>
      <c r="J25" t="s">
        <v>2</v>
      </c>
      <c r="K25" s="1" t="s">
        <v>3</v>
      </c>
      <c r="L25" s="1" t="s">
        <v>4</v>
      </c>
      <c r="M25" s="4" t="s">
        <v>5</v>
      </c>
      <c r="Q25" t="s">
        <v>2</v>
      </c>
      <c r="R25" s="1" t="s">
        <v>3</v>
      </c>
      <c r="S25" s="1" t="s">
        <v>4</v>
      </c>
      <c r="T25" s="4" t="s">
        <v>5</v>
      </c>
    </row>
    <row r="26" spans="1:20" ht="12.75">
      <c r="A26" s="6" t="s">
        <v>14</v>
      </c>
      <c r="B26" s="9" t="s">
        <v>10</v>
      </c>
      <c r="C26" s="10">
        <v>37</v>
      </c>
      <c r="D26" s="10">
        <v>2</v>
      </c>
      <c r="E26" s="10">
        <v>0</v>
      </c>
      <c r="F26" s="10">
        <v>0</v>
      </c>
      <c r="G26" s="11">
        <v>5</v>
      </c>
      <c r="H26" s="18">
        <f>SUM(D26:G26)</f>
        <v>7</v>
      </c>
      <c r="I26" s="1" t="s">
        <v>14</v>
      </c>
      <c r="J26" s="2">
        <f aca="true" t="shared" si="8" ref="J26:M29">ROUND(PRODUCT(D26,1/37),2)</f>
        <v>0.05</v>
      </c>
      <c r="K26" s="2">
        <f t="shared" si="8"/>
        <v>0</v>
      </c>
      <c r="L26" s="2">
        <f t="shared" si="8"/>
        <v>0</v>
      </c>
      <c r="M26" s="2">
        <f t="shared" si="8"/>
        <v>0.14</v>
      </c>
      <c r="O26">
        <f t="shared" si="1"/>
        <v>0.19</v>
      </c>
      <c r="Q26" s="2">
        <f t="shared" si="2"/>
        <v>0.26</v>
      </c>
      <c r="R26" s="2">
        <f t="shared" si="3"/>
        <v>0</v>
      </c>
      <c r="S26" s="2">
        <f t="shared" si="4"/>
        <v>0</v>
      </c>
      <c r="T26" s="2">
        <f t="shared" si="5"/>
        <v>0.74</v>
      </c>
    </row>
    <row r="27" spans="1:20" ht="12.75">
      <c r="A27" s="6"/>
      <c r="B27" s="12" t="s">
        <v>11</v>
      </c>
      <c r="C27" s="2"/>
      <c r="D27" s="2">
        <v>3</v>
      </c>
      <c r="E27" s="2">
        <v>1</v>
      </c>
      <c r="F27" s="2">
        <v>0</v>
      </c>
      <c r="G27" s="13">
        <v>3</v>
      </c>
      <c r="H27" s="18">
        <f>SUM(D27:G27)</f>
        <v>7</v>
      </c>
      <c r="J27" s="2">
        <f t="shared" si="8"/>
        <v>0.08</v>
      </c>
      <c r="K27" s="2">
        <f t="shared" si="8"/>
        <v>0.03</v>
      </c>
      <c r="L27" s="2">
        <f t="shared" si="8"/>
        <v>0</v>
      </c>
      <c r="M27" s="2">
        <f t="shared" si="8"/>
        <v>0.08</v>
      </c>
      <c r="O27">
        <f t="shared" si="1"/>
        <v>0.19</v>
      </c>
      <c r="Q27" s="2">
        <f t="shared" si="2"/>
        <v>0.42</v>
      </c>
      <c r="R27" s="2">
        <f t="shared" si="3"/>
        <v>0.16</v>
      </c>
      <c r="S27" s="2">
        <f t="shared" si="4"/>
        <v>0</v>
      </c>
      <c r="T27" s="2">
        <f t="shared" si="5"/>
        <v>0.42</v>
      </c>
    </row>
    <row r="28" spans="1:20" ht="12.75">
      <c r="A28" s="6"/>
      <c r="B28" s="14" t="s">
        <v>12</v>
      </c>
      <c r="C28" s="2"/>
      <c r="D28" s="2">
        <v>1</v>
      </c>
      <c r="E28" s="2">
        <v>1</v>
      </c>
      <c r="F28" s="2">
        <v>1</v>
      </c>
      <c r="G28" s="13">
        <v>5</v>
      </c>
      <c r="H28" s="18">
        <f>SUM(D28:G28)</f>
        <v>8</v>
      </c>
      <c r="J28" s="2">
        <f t="shared" si="8"/>
        <v>0.03</v>
      </c>
      <c r="K28" s="2">
        <f t="shared" si="8"/>
        <v>0.03</v>
      </c>
      <c r="L28" s="2">
        <f t="shared" si="8"/>
        <v>0.03</v>
      </c>
      <c r="M28" s="2">
        <f t="shared" si="8"/>
        <v>0.14</v>
      </c>
      <c r="O28">
        <f t="shared" si="1"/>
        <v>0.23</v>
      </c>
      <c r="Q28" s="2">
        <f t="shared" si="2"/>
        <v>0.13</v>
      </c>
      <c r="R28" s="2">
        <f t="shared" si="3"/>
        <v>0.13</v>
      </c>
      <c r="S28" s="2">
        <f t="shared" si="4"/>
        <v>0.13</v>
      </c>
      <c r="T28" s="2">
        <f t="shared" si="5"/>
        <v>0.61</v>
      </c>
    </row>
    <row r="29" spans="1:20" ht="12.75">
      <c r="A29" s="6"/>
      <c r="B29" s="14" t="s">
        <v>13</v>
      </c>
      <c r="C29" s="2"/>
      <c r="D29" s="2">
        <v>2</v>
      </c>
      <c r="E29" s="2">
        <v>3</v>
      </c>
      <c r="F29" s="2">
        <v>3</v>
      </c>
      <c r="G29" s="13">
        <v>7</v>
      </c>
      <c r="H29" s="18">
        <f>SUM(D29:G29)</f>
        <v>15</v>
      </c>
      <c r="J29" s="2">
        <f t="shared" si="8"/>
        <v>0.05</v>
      </c>
      <c r="K29" s="2">
        <f t="shared" si="8"/>
        <v>0.08</v>
      </c>
      <c r="L29" s="2">
        <f t="shared" si="8"/>
        <v>0.08</v>
      </c>
      <c r="M29" s="2">
        <f t="shared" si="8"/>
        <v>0.19</v>
      </c>
      <c r="O29">
        <f t="shared" si="1"/>
        <v>0.4</v>
      </c>
      <c r="Q29" s="2">
        <f t="shared" si="2"/>
        <v>0.13</v>
      </c>
      <c r="R29" s="2">
        <f t="shared" si="3"/>
        <v>0.2</v>
      </c>
      <c r="S29" s="2">
        <f t="shared" si="4"/>
        <v>0.2</v>
      </c>
      <c r="T29" s="2">
        <f t="shared" si="5"/>
        <v>0.48</v>
      </c>
    </row>
    <row r="30" spans="1:20" ht="13.5" thickBot="1">
      <c r="A30" s="7"/>
      <c r="B30" s="15"/>
      <c r="C30" s="16" t="s">
        <v>41</v>
      </c>
      <c r="D30" s="16">
        <f>SUM(D26:D29)</f>
        <v>8</v>
      </c>
      <c r="E30" s="16">
        <f>SUM(E26:E29)</f>
        <v>5</v>
      </c>
      <c r="F30" s="16">
        <f>SUM(F26:F29)</f>
        <v>4</v>
      </c>
      <c r="G30" s="17">
        <f>SUM(G26:G29)</f>
        <v>20</v>
      </c>
      <c r="H30" s="18">
        <f>SUM(D30:G30)</f>
        <v>37</v>
      </c>
      <c r="Q30" s="1">
        <f>SUM(Q26:Q29)</f>
        <v>0.94</v>
      </c>
      <c r="R30" s="1">
        <f>SUM(R26:R29)</f>
        <v>0.49000000000000005</v>
      </c>
      <c r="S30" s="1">
        <f>SUM(S26:S29)</f>
        <v>0.33</v>
      </c>
      <c r="T30" s="1">
        <f>SUM(T26:T29)</f>
        <v>2.25</v>
      </c>
    </row>
    <row r="31" spans="1:8" ht="12.75">
      <c r="A31" s="2"/>
      <c r="B31" s="8"/>
      <c r="C31" s="21" t="s">
        <v>39</v>
      </c>
      <c r="D31" s="20">
        <f>ROUND(PRODUCT(D30,1/37),2)</f>
        <v>0.22</v>
      </c>
      <c r="E31" s="20">
        <f>ROUND(PRODUCT(E30,1/37),2)</f>
        <v>0.14</v>
      </c>
      <c r="F31" s="20">
        <f>ROUND(PRODUCT(F30,1/37),2)</f>
        <v>0.11</v>
      </c>
      <c r="G31" s="20">
        <f>ROUND(PRODUCT(G30,1/37),2)</f>
        <v>0.54</v>
      </c>
      <c r="H31" s="2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2.75">
      <c r="A37" t="s">
        <v>66</v>
      </c>
    </row>
    <row r="41" ht="12.75">
      <c r="B41" t="s">
        <v>52</v>
      </c>
    </row>
    <row r="42" spans="4:7" ht="12.75">
      <c r="D42" s="5" t="s">
        <v>38</v>
      </c>
      <c r="E42" s="5"/>
      <c r="F42" s="5"/>
      <c r="G42" s="5"/>
    </row>
    <row r="43" spans="4:10" ht="12.75">
      <c r="D43" s="5" t="s">
        <v>33</v>
      </c>
      <c r="E43" s="5" t="s">
        <v>34</v>
      </c>
      <c r="F43" s="5" t="s">
        <v>35</v>
      </c>
      <c r="G43" s="5" t="s">
        <v>36</v>
      </c>
      <c r="J43" t="s">
        <v>40</v>
      </c>
    </row>
    <row r="44" spans="1:13" ht="13.5" thickBot="1">
      <c r="A44" s="5" t="s">
        <v>37</v>
      </c>
      <c r="B44" t="s">
        <v>43</v>
      </c>
      <c r="D44" s="5" t="s">
        <v>2</v>
      </c>
      <c r="E44" s="5" t="s">
        <v>3</v>
      </c>
      <c r="F44" s="5" t="s">
        <v>4</v>
      </c>
      <c r="G44" s="5" t="s">
        <v>5</v>
      </c>
      <c r="J44" t="s">
        <v>2</v>
      </c>
      <c r="K44" t="s">
        <v>3</v>
      </c>
      <c r="L44" t="s">
        <v>4</v>
      </c>
      <c r="M44" t="s">
        <v>5</v>
      </c>
    </row>
    <row r="45" spans="1:13" ht="12.75">
      <c r="A45" s="6" t="s">
        <v>0</v>
      </c>
      <c r="B45" s="9" t="s">
        <v>15</v>
      </c>
      <c r="C45" s="10">
        <v>49</v>
      </c>
      <c r="D45" s="10">
        <v>18</v>
      </c>
      <c r="E45" s="10">
        <v>1</v>
      </c>
      <c r="F45" s="10">
        <v>4</v>
      </c>
      <c r="G45" s="10">
        <v>3</v>
      </c>
      <c r="H45" s="11">
        <f>SUM(D45:G45)</f>
        <v>26</v>
      </c>
      <c r="I45" s="1" t="s">
        <v>0</v>
      </c>
      <c r="J45" s="2">
        <f>ROUND(PRODUCT(D45,1/H49),2)</f>
        <v>0.37</v>
      </c>
      <c r="K45" s="2">
        <f>ROUND(PRODUCT(E45,1/H49),2)</f>
        <v>0.02</v>
      </c>
      <c r="L45" s="2">
        <f>ROUND(PRODUCT(F45,1/H49),2)</f>
        <v>0.08</v>
      </c>
      <c r="M45" s="2">
        <f>ROUND(PRODUCT(G45,1/H49),2)</f>
        <v>0.06</v>
      </c>
    </row>
    <row r="46" spans="1:13" ht="12.75">
      <c r="A46" s="6"/>
      <c r="B46" s="12" t="s">
        <v>16</v>
      </c>
      <c r="C46" s="2"/>
      <c r="D46" s="2">
        <v>14</v>
      </c>
      <c r="E46" s="2">
        <v>3</v>
      </c>
      <c r="F46" s="2">
        <v>3</v>
      </c>
      <c r="G46" s="2">
        <v>3</v>
      </c>
      <c r="H46" s="13">
        <f>SUM(D46:G46)</f>
        <v>23</v>
      </c>
      <c r="J46" s="2">
        <f>ROUND(PRODUCT(D46,1/H49),2)</f>
        <v>0.29</v>
      </c>
      <c r="K46" s="2">
        <f>ROUND(PRODUCT(E46,1/H49),2)</f>
        <v>0.06</v>
      </c>
      <c r="L46" s="2">
        <f>ROUND(PRODUCT(F46,1/H49),2)</f>
        <v>0.06</v>
      </c>
      <c r="M46" s="2">
        <f>ROUND(PRODUCT(G46,1/H49),2)</f>
        <v>0.06</v>
      </c>
    </row>
    <row r="47" spans="1:13" ht="12.75">
      <c r="A47" s="7"/>
      <c r="B47" s="27" t="s">
        <v>18</v>
      </c>
      <c r="C47" s="28"/>
      <c r="D47" s="28">
        <f>ROUND(PRODUCT(D45,1/SUM(D45,D46)),2)</f>
        <v>0.56</v>
      </c>
      <c r="E47" s="28">
        <f>ROUND(PRODUCT(E45,1/SUM(E45,E46)),2)</f>
        <v>0.25</v>
      </c>
      <c r="F47" s="28">
        <f>ROUND(PRODUCT(F45,1/SUM(F45,F46)),2)</f>
        <v>0.57</v>
      </c>
      <c r="G47" s="28">
        <f>ROUND(PRODUCT(G45,1/SUM(G45,G46)),2)</f>
        <v>0.5</v>
      </c>
      <c r="H47" s="13"/>
      <c r="J47" s="2"/>
      <c r="K47" s="2"/>
      <c r="L47" s="2"/>
      <c r="M47" s="2"/>
    </row>
    <row r="48" spans="1:13" ht="12.75">
      <c r="A48" s="7"/>
      <c r="B48" s="27" t="s">
        <v>19</v>
      </c>
      <c r="C48" s="28"/>
      <c r="D48" s="28">
        <f>SUM(1,-D47)</f>
        <v>0.43999999999999995</v>
      </c>
      <c r="E48" s="28">
        <f>SUM(1,-E47)</f>
        <v>0.75</v>
      </c>
      <c r="F48" s="28">
        <f>SUM(1,-F47)</f>
        <v>0.43000000000000005</v>
      </c>
      <c r="G48" s="28">
        <f>SUM(1,-G47)</f>
        <v>0.5</v>
      </c>
      <c r="H48" s="13"/>
      <c r="J48" s="2"/>
      <c r="K48" s="2"/>
      <c r="L48" s="2"/>
      <c r="M48" s="2"/>
    </row>
    <row r="49" spans="1:8" ht="13.5" thickBot="1">
      <c r="A49" s="7"/>
      <c r="B49" s="15"/>
      <c r="C49" s="16" t="s">
        <v>41</v>
      </c>
      <c r="D49" s="16">
        <f>SUM(D45:D46)</f>
        <v>32</v>
      </c>
      <c r="E49" s="16">
        <f>SUM(E45:E46)</f>
        <v>4</v>
      </c>
      <c r="F49" s="16">
        <f>SUM(F45:F46)</f>
        <v>7</v>
      </c>
      <c r="G49" s="16">
        <f>SUM(G45:G46)</f>
        <v>6</v>
      </c>
      <c r="H49" s="17">
        <f>SUM(H45:H46)</f>
        <v>49</v>
      </c>
    </row>
    <row r="50" spans="1:10" ht="12.75">
      <c r="A50" s="2"/>
      <c r="B50" s="8"/>
      <c r="C50" s="21" t="s">
        <v>39</v>
      </c>
      <c r="D50" s="20">
        <f>ROUND(PRODUCT(D49,1/C45),2)</f>
        <v>0.65</v>
      </c>
      <c r="E50" s="20">
        <f>ROUND(PRODUCT(E49,1/C45),2)</f>
        <v>0.08</v>
      </c>
      <c r="F50" s="20">
        <f>ROUND(PRODUCT(F49,1/C45),2)</f>
        <v>0.14</v>
      </c>
      <c r="G50" s="20">
        <f>ROUND(PRODUCT(G49,1/C45),2)</f>
        <v>0.12</v>
      </c>
      <c r="H50" s="8"/>
      <c r="J50" t="s">
        <v>40</v>
      </c>
    </row>
    <row r="51" spans="1:13" ht="13.5" thickBot="1">
      <c r="A51" s="5" t="s">
        <v>37</v>
      </c>
      <c r="D51" s="5" t="s">
        <v>2</v>
      </c>
      <c r="E51" s="5" t="s">
        <v>3</v>
      </c>
      <c r="F51" s="5" t="s">
        <v>4</v>
      </c>
      <c r="G51" s="5" t="s">
        <v>5</v>
      </c>
      <c r="J51" t="s">
        <v>2</v>
      </c>
      <c r="K51" t="s">
        <v>3</v>
      </c>
      <c r="L51" t="s">
        <v>4</v>
      </c>
      <c r="M51" t="s">
        <v>5</v>
      </c>
    </row>
    <row r="52" spans="1:13" ht="12.75">
      <c r="A52" s="6" t="s">
        <v>8</v>
      </c>
      <c r="B52" s="9" t="s">
        <v>15</v>
      </c>
      <c r="C52" s="10">
        <v>19</v>
      </c>
      <c r="D52" s="10">
        <v>4</v>
      </c>
      <c r="E52" s="10">
        <v>2</v>
      </c>
      <c r="F52" s="10">
        <v>1</v>
      </c>
      <c r="G52" s="10">
        <v>0</v>
      </c>
      <c r="H52" s="11">
        <f>SUM(D52:G52)</f>
        <v>7</v>
      </c>
      <c r="I52" s="1" t="s">
        <v>8</v>
      </c>
      <c r="J52" s="2">
        <f>ROUND(PRODUCT(D52,1/H56),2)</f>
        <v>0.21</v>
      </c>
      <c r="K52" s="2">
        <f>ROUND(PRODUCT(E52,1/H56),2)</f>
        <v>0.11</v>
      </c>
      <c r="L52" s="2">
        <f>ROUND(PRODUCT(F52,1/H56),2)</f>
        <v>0.05</v>
      </c>
      <c r="M52" s="2">
        <f>ROUND(PRODUCT(G52,1/H56),2)</f>
        <v>0</v>
      </c>
    </row>
    <row r="53" spans="1:13" ht="12.75">
      <c r="A53" s="6"/>
      <c r="B53" s="12" t="s">
        <v>16</v>
      </c>
      <c r="C53" s="2"/>
      <c r="D53" s="2">
        <v>2</v>
      </c>
      <c r="E53" s="2">
        <v>6</v>
      </c>
      <c r="F53" s="2">
        <v>2</v>
      </c>
      <c r="G53" s="2">
        <v>2</v>
      </c>
      <c r="H53" s="13">
        <f>SUM(D53:G53)</f>
        <v>12</v>
      </c>
      <c r="J53" s="2">
        <f>ROUND(PRODUCT(D53,1/H56),2)</f>
        <v>0.11</v>
      </c>
      <c r="K53" s="2">
        <f>ROUND(PRODUCT(E53,1/H56),2)</f>
        <v>0.32</v>
      </c>
      <c r="L53" s="2">
        <f>ROUND(PRODUCT(F53,1/H56),2)</f>
        <v>0.11</v>
      </c>
      <c r="M53" s="2">
        <f>ROUND(PRODUCT(G53,1/H56),2)</f>
        <v>0.11</v>
      </c>
    </row>
    <row r="54" spans="1:13" ht="12.75">
      <c r="A54" s="7"/>
      <c r="B54" s="27" t="s">
        <v>18</v>
      </c>
      <c r="C54" s="28"/>
      <c r="D54" s="28">
        <f>ROUND(PRODUCT(D52,1/SUM(D52,D53)),2)</f>
        <v>0.67</v>
      </c>
      <c r="E54" s="28">
        <f>ROUND(PRODUCT(E52,1/SUM(E52,E53)),2)</f>
        <v>0.25</v>
      </c>
      <c r="F54" s="28">
        <f>ROUND(PRODUCT(F52,1/SUM(F52,F53)),2)</f>
        <v>0.33</v>
      </c>
      <c r="G54" s="28">
        <f>ROUND(PRODUCT(G52,1/SUM(G52,G53)),2)</f>
        <v>0</v>
      </c>
      <c r="H54" s="13"/>
      <c r="J54" s="2"/>
      <c r="K54" s="2"/>
      <c r="L54" s="2"/>
      <c r="M54" s="2"/>
    </row>
    <row r="55" spans="1:13" ht="12.75">
      <c r="A55" s="7"/>
      <c r="B55" s="27" t="s">
        <v>19</v>
      </c>
      <c r="C55" s="28"/>
      <c r="D55" s="28">
        <f>SUM(1,-D54)</f>
        <v>0.32999999999999996</v>
      </c>
      <c r="E55" s="28">
        <f>SUM(1,-E54)</f>
        <v>0.75</v>
      </c>
      <c r="F55" s="28">
        <f>SUM(1,-F54)</f>
        <v>0.6699999999999999</v>
      </c>
      <c r="G55" s="28">
        <f>SUM(1,-G54)</f>
        <v>1</v>
      </c>
      <c r="H55" s="13"/>
      <c r="J55" s="2"/>
      <c r="K55" s="2"/>
      <c r="L55" s="2"/>
      <c r="M55" s="2"/>
    </row>
    <row r="56" spans="1:8" ht="13.5" thickBot="1">
      <c r="A56" s="7"/>
      <c r="B56" s="15"/>
      <c r="C56" s="16" t="s">
        <v>41</v>
      </c>
      <c r="D56" s="16">
        <f>SUM(D52:D53)</f>
        <v>6</v>
      </c>
      <c r="E56" s="16">
        <f>SUM(E52:E53)</f>
        <v>8</v>
      </c>
      <c r="F56" s="16">
        <f>SUM(F52:F53)</f>
        <v>3</v>
      </c>
      <c r="G56" s="16">
        <f>SUM(G52:G53)</f>
        <v>2</v>
      </c>
      <c r="H56" s="17">
        <f>SUM(H52:H53)</f>
        <v>19</v>
      </c>
    </row>
    <row r="57" spans="1:10" ht="12.75">
      <c r="A57" s="2"/>
      <c r="B57" s="8"/>
      <c r="C57" s="21" t="s">
        <v>39</v>
      </c>
      <c r="D57" s="20">
        <f>ROUND(PRODUCT(D56,1/H56),2)</f>
        <v>0.32</v>
      </c>
      <c r="E57" s="20">
        <f>ROUND(PRODUCT(E56,1/H56),2)</f>
        <v>0.42</v>
      </c>
      <c r="F57" s="20">
        <f>ROUND(PRODUCT(F56,1/H56),2)</f>
        <v>0.16</v>
      </c>
      <c r="G57" s="20">
        <f>ROUND(PRODUCT(G56,1/H56),2)</f>
        <v>0.11</v>
      </c>
      <c r="H57" s="8"/>
      <c r="J57" t="s">
        <v>40</v>
      </c>
    </row>
    <row r="58" spans="1:13" ht="13.5" thickBot="1">
      <c r="A58" s="5" t="s">
        <v>37</v>
      </c>
      <c r="D58" s="5" t="s">
        <v>2</v>
      </c>
      <c r="E58" s="5" t="s">
        <v>3</v>
      </c>
      <c r="F58" s="5" t="s">
        <v>4</v>
      </c>
      <c r="G58" s="5" t="s">
        <v>5</v>
      </c>
      <c r="J58" t="s">
        <v>2</v>
      </c>
      <c r="K58" t="s">
        <v>3</v>
      </c>
      <c r="L58" t="s">
        <v>4</v>
      </c>
      <c r="M58" t="s">
        <v>5</v>
      </c>
    </row>
    <row r="59" spans="1:13" ht="12.75">
      <c r="A59" s="6" t="s">
        <v>9</v>
      </c>
      <c r="B59" s="9" t="s">
        <v>15</v>
      </c>
      <c r="C59" s="10">
        <v>5</v>
      </c>
      <c r="D59" s="10">
        <v>1</v>
      </c>
      <c r="E59" s="10">
        <v>1</v>
      </c>
      <c r="F59" s="10">
        <v>1</v>
      </c>
      <c r="G59" s="10">
        <v>0</v>
      </c>
      <c r="H59" s="11">
        <f>SUM(D59:G59)</f>
        <v>3</v>
      </c>
      <c r="I59" s="1" t="s">
        <v>9</v>
      </c>
      <c r="J59" s="2">
        <f>ROUND(PRODUCT(D59,1/H63),2)</f>
        <v>0.2</v>
      </c>
      <c r="K59" s="2">
        <f>ROUND(PRODUCT(E59,1/H63),2)</f>
        <v>0.2</v>
      </c>
      <c r="L59" s="2">
        <f>ROUND(PRODUCT(F59,1/H63),2)</f>
        <v>0.2</v>
      </c>
      <c r="M59" s="2">
        <f>ROUND(PRODUCT(G59,1/H63),2)</f>
        <v>0</v>
      </c>
    </row>
    <row r="60" spans="1:13" ht="12.75">
      <c r="A60" s="6"/>
      <c r="B60" s="12" t="s">
        <v>16</v>
      </c>
      <c r="C60" s="2"/>
      <c r="D60" s="2">
        <v>1</v>
      </c>
      <c r="E60" s="2">
        <v>0</v>
      </c>
      <c r="F60" s="2">
        <v>1</v>
      </c>
      <c r="G60" s="2">
        <v>0</v>
      </c>
      <c r="H60" s="13">
        <f>SUM(D60:G60)</f>
        <v>2</v>
      </c>
      <c r="J60" s="2">
        <f>ROUND(PRODUCT(D60,1/H63),2)</f>
        <v>0.2</v>
      </c>
      <c r="K60" s="2">
        <f>ROUND(PRODUCT(E60,1/H63),2)</f>
        <v>0</v>
      </c>
      <c r="L60" s="2">
        <f>ROUND(PRODUCT(F60,1/H63),2)</f>
        <v>0.2</v>
      </c>
      <c r="M60" s="2">
        <f>ROUND(PRODUCT(G60,1/H63),2)</f>
        <v>0</v>
      </c>
    </row>
    <row r="61" spans="1:13" ht="12.75">
      <c r="A61" s="7"/>
      <c r="B61" s="27" t="s">
        <v>18</v>
      </c>
      <c r="C61" s="28"/>
      <c r="D61" s="28">
        <f>ROUND(PRODUCT(D59,1/SUM(D59,D60)),2)</f>
        <v>0.5</v>
      </c>
      <c r="E61" s="28">
        <f>ROUND(PRODUCT(E59,1/SUM(E59,E60)),2)</f>
        <v>1</v>
      </c>
      <c r="F61" s="28">
        <f>ROUND(PRODUCT(F59,1/SUM(F59,F60)),2)</f>
        <v>0.5</v>
      </c>
      <c r="G61" s="28">
        <v>0</v>
      </c>
      <c r="H61" s="13"/>
      <c r="J61" s="2"/>
      <c r="K61" s="2"/>
      <c r="L61" s="2"/>
      <c r="M61" s="2"/>
    </row>
    <row r="62" spans="1:13" ht="12.75">
      <c r="A62" s="7"/>
      <c r="B62" s="27" t="s">
        <v>19</v>
      </c>
      <c r="C62" s="28"/>
      <c r="D62" s="28">
        <f>SUM(1,-D61)</f>
        <v>0.5</v>
      </c>
      <c r="E62" s="28">
        <f>SUM(1,-E61)</f>
        <v>0</v>
      </c>
      <c r="F62" s="28">
        <f>SUM(1,-F61)</f>
        <v>0.5</v>
      </c>
      <c r="G62" s="28">
        <v>0</v>
      </c>
      <c r="H62" s="13"/>
      <c r="J62" s="2"/>
      <c r="K62" s="2"/>
      <c r="L62" s="2"/>
      <c r="M62" s="2"/>
    </row>
    <row r="63" spans="1:8" ht="13.5" thickBot="1">
      <c r="A63" s="7"/>
      <c r="B63" s="15"/>
      <c r="C63" s="16" t="s">
        <v>41</v>
      </c>
      <c r="D63" s="16">
        <f>SUM(D59:D60)</f>
        <v>2</v>
      </c>
      <c r="E63" s="16">
        <f>SUM(E59:E60)</f>
        <v>1</v>
      </c>
      <c r="F63" s="16">
        <f>SUM(F59:F60)</f>
        <v>2</v>
      </c>
      <c r="G63" s="16">
        <f>SUM(G59:G60)</f>
        <v>0</v>
      </c>
      <c r="H63" s="17">
        <f>SUM(H59:H60)</f>
        <v>5</v>
      </c>
    </row>
    <row r="64" spans="1:10" ht="12.75">
      <c r="A64" s="2"/>
      <c r="B64" s="8"/>
      <c r="C64" s="21" t="s">
        <v>39</v>
      </c>
      <c r="D64" s="20">
        <f>ROUND(PRODUCT(D63,1/H63),2)</f>
        <v>0.4</v>
      </c>
      <c r="E64" s="20">
        <f>ROUND(PRODUCT(E63,1/H63),2)</f>
        <v>0.2</v>
      </c>
      <c r="F64" s="20">
        <f>ROUND(PRODUCT(F63,1/H63),2)</f>
        <v>0.4</v>
      </c>
      <c r="G64" s="20">
        <f>ROUND(PRODUCT(G63,1/H63),2)</f>
        <v>0</v>
      </c>
      <c r="H64" s="8"/>
      <c r="J64" t="s">
        <v>40</v>
      </c>
    </row>
    <row r="65" spans="1:13" ht="13.5" thickBot="1">
      <c r="A65" s="5" t="s">
        <v>37</v>
      </c>
      <c r="D65" s="5" t="s">
        <v>2</v>
      </c>
      <c r="E65" s="5" t="s">
        <v>3</v>
      </c>
      <c r="F65" s="5" t="s">
        <v>4</v>
      </c>
      <c r="G65" s="5" t="s">
        <v>5</v>
      </c>
      <c r="J65" t="s">
        <v>2</v>
      </c>
      <c r="K65" t="s">
        <v>3</v>
      </c>
      <c r="L65" t="s">
        <v>4</v>
      </c>
      <c r="M65" t="s">
        <v>5</v>
      </c>
    </row>
    <row r="66" spans="1:13" ht="12.75">
      <c r="A66" s="6" t="s">
        <v>14</v>
      </c>
      <c r="B66" s="9" t="s">
        <v>15</v>
      </c>
      <c r="C66" s="10">
        <v>24</v>
      </c>
      <c r="D66" s="10">
        <v>3</v>
      </c>
      <c r="E66" s="10">
        <v>2</v>
      </c>
      <c r="F66" s="10">
        <v>3</v>
      </c>
      <c r="G66" s="10">
        <v>7</v>
      </c>
      <c r="H66" s="11">
        <f>SUM(D66:G66)</f>
        <v>15</v>
      </c>
      <c r="I66" s="1" t="s">
        <v>14</v>
      </c>
      <c r="J66" s="2">
        <f>ROUND(PRODUCT(D66,1/H70),2)</f>
        <v>0.13</v>
      </c>
      <c r="K66" s="2">
        <f>ROUND(PRODUCT(E66,1/H70),2)</f>
        <v>0.08</v>
      </c>
      <c r="L66" s="2">
        <f>ROUND(PRODUCT(F66,1/H70),2)</f>
        <v>0.13</v>
      </c>
      <c r="M66" s="2">
        <f>ROUND(PRODUCT(G66,1/H70),2)</f>
        <v>0.29</v>
      </c>
    </row>
    <row r="67" spans="1:13" ht="12.75">
      <c r="A67" s="6"/>
      <c r="B67" s="12" t="s">
        <v>16</v>
      </c>
      <c r="C67" s="2"/>
      <c r="D67" s="2">
        <v>3</v>
      </c>
      <c r="E67" s="2">
        <v>2</v>
      </c>
      <c r="F67" s="2">
        <v>0</v>
      </c>
      <c r="G67" s="2">
        <v>4</v>
      </c>
      <c r="H67" s="13">
        <f>SUM(D67:G67)</f>
        <v>9</v>
      </c>
      <c r="J67" s="2">
        <f>ROUND(PRODUCT(D67,1/H70),2)</f>
        <v>0.13</v>
      </c>
      <c r="K67" s="2">
        <f>ROUND(PRODUCT(E67,1/H70),2)</f>
        <v>0.08</v>
      </c>
      <c r="L67" s="2">
        <f>ROUND(PRODUCT(F67,1/H70),2)</f>
        <v>0</v>
      </c>
      <c r="M67" s="2">
        <f>ROUND(PRODUCT(G67,1/H70),2)</f>
        <v>0.17</v>
      </c>
    </row>
    <row r="68" spans="1:13" ht="12.75">
      <c r="A68" s="7"/>
      <c r="B68" s="27" t="s">
        <v>18</v>
      </c>
      <c r="C68" s="28"/>
      <c r="D68" s="28">
        <f>ROUND(PRODUCT(D66,1/SUM(D66,D67)),2)</f>
        <v>0.5</v>
      </c>
      <c r="E68" s="28">
        <f>ROUND(PRODUCT(E66,1/SUM(E66,E67)),2)</f>
        <v>0.5</v>
      </c>
      <c r="F68" s="28">
        <f>ROUND(PRODUCT(F66,1/SUM(F66,F67)),2)</f>
        <v>1</v>
      </c>
      <c r="G68" s="28">
        <f>ROUND(PRODUCT(G66,1/SUM(G66,G67)),2)</f>
        <v>0.64</v>
      </c>
      <c r="H68" s="13"/>
      <c r="J68" s="2"/>
      <c r="K68" s="2"/>
      <c r="L68" s="2"/>
      <c r="M68" s="2"/>
    </row>
    <row r="69" spans="1:13" ht="12.75">
      <c r="A69" s="7"/>
      <c r="B69" s="27" t="s">
        <v>19</v>
      </c>
      <c r="C69" s="28"/>
      <c r="D69" s="28">
        <f>SUM(1,-D68)</f>
        <v>0.5</v>
      </c>
      <c r="E69" s="28">
        <f>SUM(1,-E68)</f>
        <v>0.5</v>
      </c>
      <c r="F69" s="28">
        <f>SUM(1,-F68)</f>
        <v>0</v>
      </c>
      <c r="G69" s="28">
        <f>SUM(1,-G68)</f>
        <v>0.36</v>
      </c>
      <c r="H69" s="13"/>
      <c r="J69" s="2"/>
      <c r="K69" s="2"/>
      <c r="L69" s="2"/>
      <c r="M69" s="2"/>
    </row>
    <row r="70" spans="1:8" ht="13.5" thickBot="1">
      <c r="A70" s="7"/>
      <c r="B70" s="15"/>
      <c r="C70" s="16" t="s">
        <v>41</v>
      </c>
      <c r="D70" s="16">
        <f>SUM(D66:D67)</f>
        <v>6</v>
      </c>
      <c r="E70" s="16">
        <f>SUM(E66:E67)</f>
        <v>4</v>
      </c>
      <c r="F70" s="16">
        <f>SUM(F66:F67)</f>
        <v>3</v>
      </c>
      <c r="G70" s="16">
        <f>SUM(G66:G67)</f>
        <v>11</v>
      </c>
      <c r="H70" s="17">
        <f>SUM(H66:H67)</f>
        <v>24</v>
      </c>
    </row>
    <row r="71" spans="1:8" ht="13.5" thickBot="1">
      <c r="A71" s="2"/>
      <c r="B71" s="22"/>
      <c r="C71" s="24" t="s">
        <v>39</v>
      </c>
      <c r="D71" s="25">
        <f>ROUND(PRODUCT(D70,1/H70),2)</f>
        <v>0.25</v>
      </c>
      <c r="E71" s="25">
        <f>ROUND(PRODUCT(E70,1/H70),2)</f>
        <v>0.17</v>
      </c>
      <c r="F71" s="25">
        <f>ROUND(PRODUCT(F70,1/H70),2)</f>
        <v>0.13</v>
      </c>
      <c r="G71" s="26">
        <f>ROUND(PRODUCT(G70,1/H70),2)</f>
        <v>0.46</v>
      </c>
      <c r="H71" s="23"/>
    </row>
    <row r="73" spans="4:7" ht="12.75">
      <c r="D73" t="s">
        <v>23</v>
      </c>
      <c r="E73" t="s">
        <v>24</v>
      </c>
      <c r="F73" t="s">
        <v>25</v>
      </c>
      <c r="G73" t="s">
        <v>26</v>
      </c>
    </row>
    <row r="74" spans="2:8" ht="12.75">
      <c r="B74" t="s">
        <v>15</v>
      </c>
      <c r="D74">
        <f>SUM(D45,D52,D59,D66)</f>
        <v>26</v>
      </c>
      <c r="E74">
        <f>SUM(E45,E52,E59,E66)</f>
        <v>6</v>
      </c>
      <c r="F74">
        <f>SUM(F45,F52,F59,F66)</f>
        <v>9</v>
      </c>
      <c r="G74">
        <f>SUM(G45,G52,G59,G66)</f>
        <v>10</v>
      </c>
      <c r="H74">
        <f>SUM(H45,H52,H59,H66)</f>
        <v>51</v>
      </c>
    </row>
    <row r="75" spans="2:11" ht="12.75">
      <c r="B75" t="s">
        <v>17</v>
      </c>
      <c r="D75" s="3">
        <f>ROUND(PRODUCT(D74,1/H74),2)</f>
        <v>0.51</v>
      </c>
      <c r="E75" s="3">
        <f>ROUND(PRODUCT(E74,1/H74),2)</f>
        <v>0.12</v>
      </c>
      <c r="F75" s="3">
        <f>ROUND(PRODUCT(F74,1/H74),2)</f>
        <v>0.18</v>
      </c>
      <c r="G75" s="3">
        <f>ROUND(PRODUCT(G74,1/H74),2)</f>
        <v>0.2</v>
      </c>
      <c r="K75" t="s">
        <v>20</v>
      </c>
    </row>
    <row r="76" spans="2:10" ht="12.75">
      <c r="B76" t="s">
        <v>16</v>
      </c>
      <c r="D76">
        <f>SUM(D46,D53,D60,D67)</f>
        <v>20</v>
      </c>
      <c r="E76">
        <f>SUM(E46,E53,E60,E67)</f>
        <v>11</v>
      </c>
      <c r="F76">
        <f>SUM(F46,F53,F60,F67)</f>
        <v>6</v>
      </c>
      <c r="G76">
        <f>SUM(G46,G53,G60,G67)</f>
        <v>9</v>
      </c>
      <c r="H76">
        <f>SUM(H46,H53,H60,H67)</f>
        <v>46</v>
      </c>
      <c r="J76" t="s">
        <v>47</v>
      </c>
    </row>
    <row r="77" spans="2:10" ht="12.75">
      <c r="B77" t="s">
        <v>17</v>
      </c>
      <c r="D77" s="3">
        <f>ROUND(PRODUCT(D76,1/H76),2)</f>
        <v>0.43</v>
      </c>
      <c r="E77" s="3">
        <f>ROUND(PRODUCT(E76,1/H76),2)</f>
        <v>0.24</v>
      </c>
      <c r="F77" s="3">
        <f>ROUND(PRODUCT(F76,1/H76),2)</f>
        <v>0.13</v>
      </c>
      <c r="G77" s="3">
        <f>ROUND(PRODUCT(G76,1/H76),2)</f>
        <v>0.2</v>
      </c>
      <c r="J77" t="s">
        <v>44</v>
      </c>
    </row>
    <row r="79" spans="4:6" ht="12.75">
      <c r="D79" t="s">
        <v>27</v>
      </c>
      <c r="F79" t="s">
        <v>28</v>
      </c>
    </row>
    <row r="80" spans="2:8" ht="12.75">
      <c r="B80" t="s">
        <v>15</v>
      </c>
      <c r="D80">
        <f>SUM(D45,G45,D52,G52,D59,G59,D66,G66)</f>
        <v>36</v>
      </c>
      <c r="F80">
        <f>SUM(E45,F45,E52,F52,E59,F59,E66,F66)</f>
        <v>15</v>
      </c>
      <c r="H80">
        <f>SUM(D80,F80)</f>
        <v>51</v>
      </c>
    </row>
    <row r="81" spans="2:12" ht="12.75">
      <c r="B81" t="s">
        <v>17</v>
      </c>
      <c r="D81" s="3"/>
      <c r="E81" s="3"/>
      <c r="F81" s="3"/>
      <c r="J81" t="s">
        <v>50</v>
      </c>
      <c r="L81" t="s">
        <v>48</v>
      </c>
    </row>
    <row r="82" spans="2:12" ht="12.75">
      <c r="B82" t="s">
        <v>16</v>
      </c>
      <c r="D82">
        <f>SUM(D46,D53,D60,D67,G46,G53,G60,G67)</f>
        <v>29</v>
      </c>
      <c r="F82">
        <f>SUM(E46,F46,E53,F53,E60,F60,E67,F67)</f>
        <v>17</v>
      </c>
      <c r="H82">
        <f>SUM(D82,F82)</f>
        <v>46</v>
      </c>
      <c r="L82" t="s">
        <v>49</v>
      </c>
    </row>
    <row r="83" spans="2:12" ht="12.75">
      <c r="B83" t="s">
        <v>17</v>
      </c>
      <c r="D83" s="3"/>
      <c r="F83" s="3"/>
      <c r="J83" t="s">
        <v>64</v>
      </c>
      <c r="L83">
        <v>0.10367147103979857</v>
      </c>
    </row>
    <row r="93" spans="18:22" ht="12.75">
      <c r="R93" t="s">
        <v>45</v>
      </c>
      <c r="V93" t="s">
        <v>46</v>
      </c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8" ht="12.75">
      <c r="A98" t="s">
        <v>67</v>
      </c>
    </row>
    <row r="100" spans="4:7" ht="12.75">
      <c r="D100" s="5" t="s">
        <v>38</v>
      </c>
      <c r="E100" s="5"/>
      <c r="F100" s="5"/>
      <c r="G100" s="5"/>
    </row>
    <row r="101" spans="4:10" ht="12.75">
      <c r="D101" s="5" t="s">
        <v>33</v>
      </c>
      <c r="E101" s="5" t="s">
        <v>34</v>
      </c>
      <c r="F101" s="5" t="s">
        <v>35</v>
      </c>
      <c r="G101" s="5" t="s">
        <v>36</v>
      </c>
      <c r="J101" t="s">
        <v>40</v>
      </c>
    </row>
    <row r="102" spans="1:13" ht="13.5" thickBot="1">
      <c r="A102" s="5" t="s">
        <v>37</v>
      </c>
      <c r="D102" s="5" t="s">
        <v>2</v>
      </c>
      <c r="E102" s="5" t="s">
        <v>3</v>
      </c>
      <c r="F102" s="5" t="s">
        <v>4</v>
      </c>
      <c r="G102" s="5" t="s">
        <v>5</v>
      </c>
      <c r="J102" t="s">
        <v>2</v>
      </c>
      <c r="K102" t="s">
        <v>3</v>
      </c>
      <c r="L102" t="s">
        <v>4</v>
      </c>
      <c r="M102" t="s">
        <v>5</v>
      </c>
    </row>
    <row r="103" spans="1:13" ht="12.75">
      <c r="A103" s="6" t="s">
        <v>0</v>
      </c>
      <c r="B103" s="9" t="s">
        <v>21</v>
      </c>
      <c r="C103" s="10">
        <v>38</v>
      </c>
      <c r="D103" s="10">
        <v>4</v>
      </c>
      <c r="E103" s="10">
        <v>5</v>
      </c>
      <c r="F103" s="10">
        <v>7</v>
      </c>
      <c r="G103" s="10">
        <v>4</v>
      </c>
      <c r="H103" s="11">
        <f>SUM(D103:G103)</f>
        <v>20</v>
      </c>
      <c r="J103" s="2">
        <f>ROUND(PRODUCT(D103,1/H107),2)</f>
        <v>0.11</v>
      </c>
      <c r="K103" s="2">
        <f>ROUND(PRODUCT(E103,1/H107),2)</f>
        <v>0.13</v>
      </c>
      <c r="L103" s="2">
        <f>ROUND(PRODUCT(F103,1/H107),2)</f>
        <v>0.18</v>
      </c>
      <c r="M103" s="2">
        <f>ROUND(PRODUCT(G103,1/H107),2)</f>
        <v>0.11</v>
      </c>
    </row>
    <row r="104" spans="1:13" ht="12.75">
      <c r="A104" s="6"/>
      <c r="B104" s="12" t="s">
        <v>22</v>
      </c>
      <c r="C104" s="2"/>
      <c r="D104" s="2">
        <v>5</v>
      </c>
      <c r="E104" s="2">
        <v>7</v>
      </c>
      <c r="F104" s="2">
        <v>1</v>
      </c>
      <c r="G104" s="2">
        <v>5</v>
      </c>
      <c r="H104" s="13">
        <f>SUM(D104:G104)</f>
        <v>18</v>
      </c>
      <c r="J104" s="2">
        <f>ROUND(PRODUCT(D104,1/H107),2)</f>
        <v>0.13</v>
      </c>
      <c r="K104" s="2">
        <f>ROUND(PRODUCT(E104,1/H107),2)</f>
        <v>0.18</v>
      </c>
      <c r="L104" s="2">
        <f>ROUND(PRODUCT(F104,1/H107),2)</f>
        <v>0.03</v>
      </c>
      <c r="M104" s="2">
        <f>ROUND(PRODUCT(G104,1/H107),2)</f>
        <v>0.13</v>
      </c>
    </row>
    <row r="105" spans="1:13" ht="12.75">
      <c r="A105" s="7"/>
      <c r="B105" s="27" t="s">
        <v>18</v>
      </c>
      <c r="C105" s="28"/>
      <c r="D105" s="28">
        <f>ROUND(PRODUCT(D103,1/SUM(D103,D104)),2)</f>
        <v>0.44</v>
      </c>
      <c r="E105" s="28">
        <f>ROUND(PRODUCT(E103,1/SUM(E103,E104)),2)</f>
        <v>0.42</v>
      </c>
      <c r="F105" s="28">
        <f>ROUND(PRODUCT(F103,1/SUM(F103,F104)),2)</f>
        <v>0.88</v>
      </c>
      <c r="G105" s="28">
        <f>ROUND(PRODUCT(G103,1/SUM(G103,G104)),2)</f>
        <v>0.44</v>
      </c>
      <c r="H105" s="13"/>
      <c r="J105" s="2"/>
      <c r="K105" s="2"/>
      <c r="L105" s="2"/>
      <c r="M105" s="2"/>
    </row>
    <row r="106" spans="1:13" ht="12.75">
      <c r="A106" s="7"/>
      <c r="B106" s="27" t="s">
        <v>19</v>
      </c>
      <c r="C106" s="28"/>
      <c r="D106" s="28">
        <f>SUM(1,-D105)</f>
        <v>0.56</v>
      </c>
      <c r="E106" s="28">
        <f>SUM(1,-E105)</f>
        <v>0.5800000000000001</v>
      </c>
      <c r="F106" s="28">
        <f>SUM(1,-F105)</f>
        <v>0.12</v>
      </c>
      <c r="G106" s="28">
        <f>SUM(1,-G105)</f>
        <v>0.56</v>
      </c>
      <c r="H106" s="13"/>
      <c r="J106" s="2"/>
      <c r="K106" s="2"/>
      <c r="L106" s="2"/>
      <c r="M106" s="2"/>
    </row>
    <row r="107" spans="1:8" ht="13.5" thickBot="1">
      <c r="A107" s="7"/>
      <c r="B107" s="15"/>
      <c r="C107" s="16"/>
      <c r="D107" s="16">
        <f>SUM(D103:D104)</f>
        <v>9</v>
      </c>
      <c r="E107" s="16">
        <f>SUM(E103:E104)</f>
        <v>12</v>
      </c>
      <c r="F107" s="16">
        <f>SUM(F103:F104)</f>
        <v>8</v>
      </c>
      <c r="G107" s="16">
        <f>SUM(G103:G104)</f>
        <v>9</v>
      </c>
      <c r="H107" s="17">
        <f>SUM(H103:H104)</f>
        <v>38</v>
      </c>
    </row>
    <row r="108" spans="1:10" ht="12.75">
      <c r="A108" s="2"/>
      <c r="B108" s="8"/>
      <c r="C108" s="21" t="s">
        <v>39</v>
      </c>
      <c r="D108" s="20">
        <f>ROUND(PRODUCT(D107,1/C103),2)</f>
        <v>0.24</v>
      </c>
      <c r="E108" s="20">
        <f>ROUND(PRODUCT(E107,1/C103),2)</f>
        <v>0.32</v>
      </c>
      <c r="F108" s="20">
        <f>ROUND(PRODUCT(F107,1/C103),2)</f>
        <v>0.21</v>
      </c>
      <c r="G108" s="20">
        <f>ROUND(PRODUCT(G107,1/C103),2)</f>
        <v>0.24</v>
      </c>
      <c r="H108" s="8"/>
      <c r="J108" t="s">
        <v>40</v>
      </c>
    </row>
    <row r="109" spans="1:13" ht="13.5" thickBot="1">
      <c r="A109" s="5" t="s">
        <v>37</v>
      </c>
      <c r="D109" s="5" t="s">
        <v>2</v>
      </c>
      <c r="E109" s="5" t="s">
        <v>3</v>
      </c>
      <c r="F109" s="5" t="s">
        <v>4</v>
      </c>
      <c r="G109" s="5" t="s">
        <v>5</v>
      </c>
      <c r="J109" t="s">
        <v>2</v>
      </c>
      <c r="K109" t="s">
        <v>3</v>
      </c>
      <c r="L109" t="s">
        <v>4</v>
      </c>
      <c r="M109" t="s">
        <v>5</v>
      </c>
    </row>
    <row r="110" spans="1:13" ht="12.75">
      <c r="A110" s="6" t="s">
        <v>8</v>
      </c>
      <c r="B110" s="9" t="s">
        <v>21</v>
      </c>
      <c r="C110" s="10">
        <v>12</v>
      </c>
      <c r="D110" s="10">
        <v>0</v>
      </c>
      <c r="E110" s="10">
        <v>4</v>
      </c>
      <c r="F110" s="10">
        <v>1</v>
      </c>
      <c r="G110" s="10">
        <v>2</v>
      </c>
      <c r="H110" s="11">
        <f>SUM(D110:G110)</f>
        <v>7</v>
      </c>
      <c r="J110" s="2">
        <f>ROUND(PRODUCT(D110,1/H114),2)</f>
        <v>0</v>
      </c>
      <c r="K110" s="2">
        <f>ROUND(PRODUCT(E110,1/H114),2)</f>
        <v>0.33</v>
      </c>
      <c r="L110" s="2">
        <f>ROUND(PRODUCT(F110,1/H114),2)</f>
        <v>0.08</v>
      </c>
      <c r="M110" s="2">
        <f>ROUND(PRODUCT(G110,1/H114),2)</f>
        <v>0.17</v>
      </c>
    </row>
    <row r="111" spans="1:13" ht="12.75">
      <c r="A111" s="6"/>
      <c r="B111" s="12" t="s">
        <v>22</v>
      </c>
      <c r="C111" s="2"/>
      <c r="D111" s="2">
        <v>2</v>
      </c>
      <c r="E111" s="2">
        <v>0</v>
      </c>
      <c r="F111" s="2">
        <v>1</v>
      </c>
      <c r="G111" s="2">
        <v>2</v>
      </c>
      <c r="H111" s="13">
        <f>SUM(D111:G111)</f>
        <v>5</v>
      </c>
      <c r="J111" s="2">
        <f>ROUND(PRODUCT(D111,1/H114),2)</f>
        <v>0.17</v>
      </c>
      <c r="K111" s="2">
        <f>ROUND(PRODUCT(E111,1/H114),2)</f>
        <v>0</v>
      </c>
      <c r="L111" s="2">
        <f>ROUND(PRODUCT(F111,1/H114),2)</f>
        <v>0.08</v>
      </c>
      <c r="M111" s="2">
        <f>ROUND(PRODUCT(G111,1/H114),2)</f>
        <v>0.17</v>
      </c>
    </row>
    <row r="112" spans="1:13" ht="12.75">
      <c r="A112" s="7"/>
      <c r="B112" s="27" t="s">
        <v>18</v>
      </c>
      <c r="C112" s="28"/>
      <c r="D112" s="28">
        <f>ROUND(PRODUCT(D110,1/SUM(D110,D111)),2)</f>
        <v>0</v>
      </c>
      <c r="E112" s="28">
        <f>ROUND(PRODUCT(E110,1/SUM(E110,E111)),2)</f>
        <v>1</v>
      </c>
      <c r="F112" s="28">
        <f>ROUND(PRODUCT(F110,1/SUM(F110,F111)),2)</f>
        <v>0.5</v>
      </c>
      <c r="G112" s="28">
        <f>ROUND(PRODUCT(G110,1/SUM(G110,G111)),2)</f>
        <v>0.5</v>
      </c>
      <c r="H112" s="13"/>
      <c r="J112" s="2"/>
      <c r="K112" s="2"/>
      <c r="L112" s="2"/>
      <c r="M112" s="2"/>
    </row>
    <row r="113" spans="1:13" ht="12.75">
      <c r="A113" s="7"/>
      <c r="B113" s="27" t="s">
        <v>19</v>
      </c>
      <c r="C113" s="28"/>
      <c r="D113" s="28">
        <f>SUM(1,-D112)</f>
        <v>1</v>
      </c>
      <c r="E113" s="28">
        <f>SUM(1,-E112)</f>
        <v>0</v>
      </c>
      <c r="F113" s="28">
        <f>SUM(1,-F112)</f>
        <v>0.5</v>
      </c>
      <c r="G113" s="28">
        <f>SUM(1,-G112)</f>
        <v>0.5</v>
      </c>
      <c r="H113" s="13"/>
      <c r="J113" s="2"/>
      <c r="K113" s="2"/>
      <c r="L113" s="2"/>
      <c r="M113" s="2"/>
    </row>
    <row r="114" spans="1:8" ht="13.5" thickBot="1">
      <c r="A114" s="7"/>
      <c r="B114" s="15"/>
      <c r="C114" s="16"/>
      <c r="D114" s="16">
        <f>SUM(D110:D111)</f>
        <v>2</v>
      </c>
      <c r="E114" s="16">
        <f>SUM(E110:E111)</f>
        <v>4</v>
      </c>
      <c r="F114" s="16">
        <f>SUM(F110:F111)</f>
        <v>2</v>
      </c>
      <c r="G114" s="16">
        <f>SUM(G110:G111)</f>
        <v>4</v>
      </c>
      <c r="H114" s="17">
        <f>SUM(H110:H111)</f>
        <v>12</v>
      </c>
    </row>
    <row r="115" spans="1:10" ht="12.75">
      <c r="A115" s="2"/>
      <c r="B115" s="8"/>
      <c r="C115" s="21" t="s">
        <v>39</v>
      </c>
      <c r="D115" s="20">
        <f>ROUND(PRODUCT(D114,1/H114),2)</f>
        <v>0.17</v>
      </c>
      <c r="E115" s="20">
        <f>ROUND(PRODUCT(E114,1/H114),2)</f>
        <v>0.33</v>
      </c>
      <c r="F115" s="20">
        <f>ROUND(PRODUCT(F114,1/H114),2)</f>
        <v>0.17</v>
      </c>
      <c r="G115" s="20">
        <f>ROUND(PRODUCT(G114,1/H114),2)</f>
        <v>0.33</v>
      </c>
      <c r="H115" s="8"/>
      <c r="J115" t="s">
        <v>40</v>
      </c>
    </row>
    <row r="116" spans="1:13" ht="13.5" thickBot="1">
      <c r="A116" s="5" t="s">
        <v>37</v>
      </c>
      <c r="D116" s="5" t="s">
        <v>2</v>
      </c>
      <c r="E116" s="5" t="s">
        <v>3</v>
      </c>
      <c r="F116" s="5" t="s">
        <v>4</v>
      </c>
      <c r="G116" s="5" t="s">
        <v>5</v>
      </c>
      <c r="J116" t="s">
        <v>2</v>
      </c>
      <c r="K116" t="s">
        <v>3</v>
      </c>
      <c r="L116" t="s">
        <v>4</v>
      </c>
      <c r="M116" t="s">
        <v>5</v>
      </c>
    </row>
    <row r="117" spans="1:13" ht="12.75">
      <c r="A117" s="6" t="s">
        <v>9</v>
      </c>
      <c r="B117" s="9" t="s">
        <v>21</v>
      </c>
      <c r="C117" s="10">
        <v>9</v>
      </c>
      <c r="D117" s="10">
        <v>1</v>
      </c>
      <c r="E117" s="10">
        <v>2</v>
      </c>
      <c r="F117" s="10">
        <v>1</v>
      </c>
      <c r="G117" s="10">
        <v>0</v>
      </c>
      <c r="H117" s="11">
        <f>SUM(D117:G117)</f>
        <v>4</v>
      </c>
      <c r="J117" s="2">
        <f>ROUND(PRODUCT(D117,1/H121),2)</f>
        <v>0.11</v>
      </c>
      <c r="K117" s="2">
        <f>ROUND(PRODUCT(E117,1/H121),2)</f>
        <v>0.22</v>
      </c>
      <c r="L117" s="2">
        <f>ROUND(PRODUCT(F117,1/H121),2)</f>
        <v>0.11</v>
      </c>
      <c r="M117" s="2">
        <f>ROUND(PRODUCT(G117,1/H121),2)</f>
        <v>0</v>
      </c>
    </row>
    <row r="118" spans="1:13" ht="12.75">
      <c r="A118" s="6"/>
      <c r="B118" s="12" t="s">
        <v>22</v>
      </c>
      <c r="C118" s="2"/>
      <c r="D118" s="2">
        <v>4</v>
      </c>
      <c r="E118" s="2">
        <v>0</v>
      </c>
      <c r="F118" s="2">
        <v>0</v>
      </c>
      <c r="G118" s="2">
        <v>1</v>
      </c>
      <c r="H118" s="13">
        <f>SUM(D118:G118)</f>
        <v>5</v>
      </c>
      <c r="J118" s="2">
        <f>ROUND(PRODUCT(D118,1/H121),2)</f>
        <v>0.44</v>
      </c>
      <c r="K118" s="2">
        <f>ROUND(PRODUCT(E118,1/H121),2)</f>
        <v>0</v>
      </c>
      <c r="L118" s="2">
        <f>ROUND(PRODUCT(F118,1/H121),2)</f>
        <v>0</v>
      </c>
      <c r="M118" s="2">
        <f>ROUND(PRODUCT(G118,1/H121),2)</f>
        <v>0.11</v>
      </c>
    </row>
    <row r="119" spans="1:13" ht="12.75">
      <c r="A119" s="7"/>
      <c r="B119" s="27" t="s">
        <v>18</v>
      </c>
      <c r="C119" s="28"/>
      <c r="D119" s="28">
        <f>ROUND(PRODUCT(D117,1/SUM(D117,D118)),2)</f>
        <v>0.2</v>
      </c>
      <c r="E119" s="28">
        <f>ROUND(PRODUCT(E117,1/SUM(E117,E118)),2)</f>
        <v>1</v>
      </c>
      <c r="F119" s="28">
        <f>ROUND(PRODUCT(F117,1/SUM(F117,F118)),2)</f>
        <v>1</v>
      </c>
      <c r="G119" s="28">
        <v>0</v>
      </c>
      <c r="H119" s="13"/>
      <c r="J119" s="2"/>
      <c r="K119" s="2"/>
      <c r="L119" s="2"/>
      <c r="M119" s="2"/>
    </row>
    <row r="120" spans="1:13" ht="12.75">
      <c r="A120" s="7"/>
      <c r="B120" s="27" t="s">
        <v>19</v>
      </c>
      <c r="C120" s="28"/>
      <c r="D120" s="28">
        <f>SUM(1,-D119)</f>
        <v>0.8</v>
      </c>
      <c r="E120" s="28">
        <f>SUM(1,-E119)</f>
        <v>0</v>
      </c>
      <c r="F120" s="28">
        <f>SUM(1,-F119)</f>
        <v>0</v>
      </c>
      <c r="G120" s="28">
        <f>SUM(1,-G119)</f>
        <v>1</v>
      </c>
      <c r="H120" s="13"/>
      <c r="J120" s="2"/>
      <c r="K120" s="2"/>
      <c r="L120" s="2"/>
      <c r="M120" s="2"/>
    </row>
    <row r="121" spans="1:8" ht="13.5" thickBot="1">
      <c r="A121" s="7"/>
      <c r="B121" s="15"/>
      <c r="C121" s="16"/>
      <c r="D121" s="16">
        <f>SUM(D117:D118)</f>
        <v>5</v>
      </c>
      <c r="E121" s="16">
        <f>SUM(E117:E118)</f>
        <v>2</v>
      </c>
      <c r="F121" s="16">
        <f>SUM(F117:F118)</f>
        <v>1</v>
      </c>
      <c r="G121" s="16">
        <f>SUM(G117:G118)</f>
        <v>1</v>
      </c>
      <c r="H121" s="17">
        <f>SUM(H117:H118)</f>
        <v>9</v>
      </c>
    </row>
    <row r="122" spans="1:10" ht="12.75">
      <c r="A122" s="2"/>
      <c r="B122" s="8"/>
      <c r="C122" s="21" t="s">
        <v>39</v>
      </c>
      <c r="D122" s="20">
        <f>ROUND(PRODUCT(D121,1/H121),2)</f>
        <v>0.56</v>
      </c>
      <c r="E122" s="20">
        <f>ROUND(PRODUCT(E121,1/H121),2)</f>
        <v>0.22</v>
      </c>
      <c r="F122" s="20">
        <f>ROUND(PRODUCT(F121,1/H121),2)</f>
        <v>0.11</v>
      </c>
      <c r="G122" s="20">
        <f>ROUND(PRODUCT(G121,1/H121),2)</f>
        <v>0.11</v>
      </c>
      <c r="H122" s="8"/>
      <c r="J122" t="s">
        <v>40</v>
      </c>
    </row>
    <row r="123" spans="1:13" ht="13.5" thickBot="1">
      <c r="A123" s="5" t="s">
        <v>37</v>
      </c>
      <c r="D123" s="5" t="s">
        <v>2</v>
      </c>
      <c r="E123" s="5" t="s">
        <v>3</v>
      </c>
      <c r="F123" s="5" t="s">
        <v>4</v>
      </c>
      <c r="G123" s="5" t="s">
        <v>5</v>
      </c>
      <c r="J123" t="s">
        <v>2</v>
      </c>
      <c r="K123" t="s">
        <v>3</v>
      </c>
      <c r="L123" t="s">
        <v>4</v>
      </c>
      <c r="M123" t="s">
        <v>5</v>
      </c>
    </row>
    <row r="124" spans="1:13" ht="12.75">
      <c r="A124" s="6" t="s">
        <v>14</v>
      </c>
      <c r="B124" s="9" t="s">
        <v>21</v>
      </c>
      <c r="C124" s="10">
        <v>22</v>
      </c>
      <c r="D124" s="10">
        <v>2</v>
      </c>
      <c r="E124" s="10">
        <v>0</v>
      </c>
      <c r="F124" s="10">
        <v>4</v>
      </c>
      <c r="G124" s="10">
        <v>8</v>
      </c>
      <c r="H124" s="11">
        <f>SUM(D124:G124)</f>
        <v>14</v>
      </c>
      <c r="J124" s="2">
        <f>ROUND(PRODUCT(D124,1/H128),2)</f>
        <v>0.09</v>
      </c>
      <c r="K124" s="2">
        <f>ROUND(PRODUCT(E124,1/H128),2)</f>
        <v>0</v>
      </c>
      <c r="L124" s="2">
        <f>ROUND(PRODUCT(F124,1/H128),2)</f>
        <v>0.18</v>
      </c>
      <c r="M124" s="2">
        <f>ROUND(PRODUCT(G124,1/H128),2)</f>
        <v>0.36</v>
      </c>
    </row>
    <row r="125" spans="1:13" ht="12.75">
      <c r="A125" s="6"/>
      <c r="B125" s="12" t="s">
        <v>22</v>
      </c>
      <c r="C125" s="2"/>
      <c r="D125" s="2">
        <v>2</v>
      </c>
      <c r="E125" s="2">
        <v>2</v>
      </c>
      <c r="F125" s="2">
        <v>1</v>
      </c>
      <c r="G125" s="2">
        <v>3</v>
      </c>
      <c r="H125" s="13">
        <f>SUM(D125:G125)</f>
        <v>8</v>
      </c>
      <c r="J125" s="2">
        <f>ROUND(PRODUCT(D125,1/H128),2)</f>
        <v>0.09</v>
      </c>
      <c r="K125" s="2">
        <f>ROUND(PRODUCT(E125,1/H128),2)</f>
        <v>0.09</v>
      </c>
      <c r="L125" s="2">
        <f>ROUND(PRODUCT(F125,1/H128),2)</f>
        <v>0.05</v>
      </c>
      <c r="M125" s="2">
        <f>ROUND(PRODUCT(G125,1/H128),2)</f>
        <v>0.14</v>
      </c>
    </row>
    <row r="126" spans="1:13" ht="12.75">
      <c r="A126" s="7"/>
      <c r="B126" s="27" t="s">
        <v>18</v>
      </c>
      <c r="C126" s="28"/>
      <c r="D126" s="28">
        <f>ROUND(PRODUCT(D124,1/SUM(D124,D125)),2)</f>
        <v>0.5</v>
      </c>
      <c r="E126" s="28">
        <f>ROUND(PRODUCT(E124,1/SUM(E124,E125)),2)</f>
        <v>0</v>
      </c>
      <c r="F126" s="28">
        <f>ROUND(PRODUCT(F124,1/SUM(F124,F125)),2)</f>
        <v>0.8</v>
      </c>
      <c r="G126" s="28">
        <f>ROUND(PRODUCT(G124,1/SUM(G124,G125)),2)</f>
        <v>0.73</v>
      </c>
      <c r="H126" s="13"/>
      <c r="J126" s="2"/>
      <c r="K126" s="2"/>
      <c r="L126" s="2"/>
      <c r="M126" s="2"/>
    </row>
    <row r="127" spans="1:13" ht="12.75">
      <c r="A127" s="7"/>
      <c r="B127" s="27" t="s">
        <v>19</v>
      </c>
      <c r="C127" s="28"/>
      <c r="D127" s="28">
        <f>SUM(1,-D126)</f>
        <v>0.5</v>
      </c>
      <c r="E127" s="28">
        <f>SUM(1,-E126)</f>
        <v>1</v>
      </c>
      <c r="F127" s="28">
        <f>SUM(1,-F126)</f>
        <v>0.19999999999999996</v>
      </c>
      <c r="G127" s="28">
        <f>SUM(1,-G126)</f>
        <v>0.27</v>
      </c>
      <c r="H127" s="13"/>
      <c r="J127" s="2"/>
      <c r="K127" s="2"/>
      <c r="L127" s="2"/>
      <c r="M127" s="2"/>
    </row>
    <row r="128" spans="1:8" ht="13.5" thickBot="1">
      <c r="A128" s="7"/>
      <c r="B128" s="15"/>
      <c r="C128" s="16"/>
      <c r="D128" s="16">
        <f>SUM(D124:D125)</f>
        <v>4</v>
      </c>
      <c r="E128" s="16">
        <f>SUM(E124:E125)</f>
        <v>2</v>
      </c>
      <c r="F128" s="16">
        <f>SUM(F124:F125)</f>
        <v>5</v>
      </c>
      <c r="G128" s="16">
        <f>SUM(G124:G125)</f>
        <v>11</v>
      </c>
      <c r="H128" s="17">
        <f>SUM(H124:H125)</f>
        <v>22</v>
      </c>
    </row>
    <row r="129" spans="1:8" ht="12.75">
      <c r="A129" s="2"/>
      <c r="B129" s="8"/>
      <c r="C129" s="21" t="s">
        <v>39</v>
      </c>
      <c r="D129" s="20">
        <f>ROUND(PRODUCT(D128,1/H128),2)</f>
        <v>0.18</v>
      </c>
      <c r="E129" s="20">
        <f>ROUND(PRODUCT(E128,1/H128),2)</f>
        <v>0.09</v>
      </c>
      <c r="F129" s="20">
        <f>ROUND(PRODUCT(F128,1/H128),2)</f>
        <v>0.23</v>
      </c>
      <c r="G129" s="20">
        <f>ROUND(PRODUCT(G128,1/H128),2)</f>
        <v>0.5</v>
      </c>
      <c r="H129" s="8"/>
    </row>
    <row r="131" spans="4:7" ht="12.75">
      <c r="D131" t="s">
        <v>23</v>
      </c>
      <c r="E131" t="s">
        <v>24</v>
      </c>
      <c r="F131" t="s">
        <v>25</v>
      </c>
      <c r="G131" t="s">
        <v>26</v>
      </c>
    </row>
    <row r="132" spans="2:8" ht="12.75">
      <c r="B132" s="2" t="s">
        <v>21</v>
      </c>
      <c r="D132">
        <f>SUM(D103,D110,D117,D124)</f>
        <v>7</v>
      </c>
      <c r="E132">
        <f>SUM(E103,E110,E117,E124)</f>
        <v>11</v>
      </c>
      <c r="F132">
        <f>SUM(F103,F110,F117,F124)</f>
        <v>13</v>
      </c>
      <c r="G132">
        <f>SUM(G103,G110,G117,G124)</f>
        <v>14</v>
      </c>
      <c r="H132">
        <f>SUM(H103,H110,H117,H124)</f>
        <v>45</v>
      </c>
    </row>
    <row r="133" spans="2:7" ht="12.75">
      <c r="B133" t="s">
        <v>17</v>
      </c>
      <c r="D133" s="3">
        <f>ROUND(PRODUCT(D132,1/H132),2)</f>
        <v>0.16</v>
      </c>
      <c r="E133" s="3">
        <f>ROUND(PRODUCT(E132,1/H132),2)</f>
        <v>0.24</v>
      </c>
      <c r="F133" s="3">
        <f>ROUND(PRODUCT(F132,1/H132),2)</f>
        <v>0.29</v>
      </c>
      <c r="G133" s="3">
        <f>ROUND(PRODUCT(G132,1/H132),2)</f>
        <v>0.31</v>
      </c>
    </row>
    <row r="134" spans="2:8" ht="12.75">
      <c r="B134" s="2" t="s">
        <v>22</v>
      </c>
      <c r="D134">
        <f>SUM(D104,D111,D118,D125)</f>
        <v>13</v>
      </c>
      <c r="E134">
        <f>SUM(E104,E111,E118,E125)</f>
        <v>9</v>
      </c>
      <c r="F134">
        <f>SUM(F104,F111,F118,F125)</f>
        <v>3</v>
      </c>
      <c r="G134">
        <f>SUM(G104,G111,G118,G125)</f>
        <v>11</v>
      </c>
      <c r="H134">
        <f>SUM(H104,H111,H118,H125)</f>
        <v>36</v>
      </c>
    </row>
    <row r="135" spans="2:10" ht="12.75">
      <c r="B135" t="s">
        <v>17</v>
      </c>
      <c r="D135" s="3">
        <f>ROUND(PRODUCT(D134,1/H134),2)</f>
        <v>0.36</v>
      </c>
      <c r="E135" s="3">
        <f>ROUND(PRODUCT(E134,1/H134),2)</f>
        <v>0.25</v>
      </c>
      <c r="F135" s="3">
        <f>ROUND(PRODUCT(F134,1/H134),2)</f>
        <v>0.08</v>
      </c>
      <c r="G135" s="3">
        <f>ROUND(PRODUCT(G134,1/H134),2)</f>
        <v>0.31</v>
      </c>
      <c r="J135" t="s">
        <v>55</v>
      </c>
    </row>
    <row r="136" ht="12.75">
      <c r="J136" t="s">
        <v>56</v>
      </c>
    </row>
    <row r="137" spans="4:6" ht="12.75">
      <c r="D137" t="s">
        <v>29</v>
      </c>
      <c r="F137" t="s">
        <v>30</v>
      </c>
    </row>
    <row r="138" spans="2:8" ht="12.75">
      <c r="B138" s="2" t="s">
        <v>21</v>
      </c>
      <c r="D138">
        <f>SUM(D103,F103,D110,F110,D117,F117,D124,F124)</f>
        <v>20</v>
      </c>
      <c r="F138">
        <f>SUM(E103,G103,E110,G110,E117,G117,E124,G124)</f>
        <v>25</v>
      </c>
      <c r="H138">
        <f>SUM(D138,F138)</f>
        <v>45</v>
      </c>
    </row>
    <row r="139" spans="2:6" ht="12.75">
      <c r="B139" t="s">
        <v>17</v>
      </c>
      <c r="D139" s="3"/>
      <c r="E139" s="3"/>
      <c r="F139" s="3"/>
    </row>
    <row r="140" spans="2:8" ht="12.75">
      <c r="B140" s="2" t="s">
        <v>22</v>
      </c>
      <c r="D140">
        <f>SUM(D104,D111,D118,D125,F104,F111,F118,F125)</f>
        <v>16</v>
      </c>
      <c r="F140">
        <f>SUM(E104,G104,E111,G111,E118,G118,E125,G125)</f>
        <v>20</v>
      </c>
      <c r="H140">
        <f>SUM(D140,F140)</f>
        <v>36</v>
      </c>
    </row>
    <row r="141" spans="2:12" ht="12.75">
      <c r="B141" t="s">
        <v>17</v>
      </c>
      <c r="D141" s="3"/>
      <c r="F141" s="3"/>
      <c r="J141" t="s">
        <v>50</v>
      </c>
      <c r="L141" t="s">
        <v>48</v>
      </c>
    </row>
    <row r="142" ht="12.75">
      <c r="L142" t="s">
        <v>49</v>
      </c>
    </row>
    <row r="143" spans="10:12" ht="12.75">
      <c r="J143" t="s">
        <v>64</v>
      </c>
      <c r="L143">
        <v>2.1764441856453973</v>
      </c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8" spans="2:7" ht="12.75">
      <c r="B158" t="s">
        <v>60</v>
      </c>
      <c r="G158" t="s">
        <v>61</v>
      </c>
    </row>
    <row r="159" spans="2:7" ht="12.75">
      <c r="B159" t="s">
        <v>57</v>
      </c>
      <c r="G159" t="s">
        <v>57</v>
      </c>
    </row>
    <row r="160" spans="2:7" ht="12.75">
      <c r="B160" t="s">
        <v>58</v>
      </c>
      <c r="G160" t="s">
        <v>58</v>
      </c>
    </row>
    <row r="161" spans="2:7" ht="12.75">
      <c r="B161" t="s">
        <v>59</v>
      </c>
      <c r="G161" t="s">
        <v>59</v>
      </c>
    </row>
    <row r="180" spans="2:7" ht="12.75">
      <c r="B180" t="s">
        <v>63</v>
      </c>
      <c r="G180" t="s">
        <v>62</v>
      </c>
    </row>
    <row r="181" spans="2:7" ht="12.75">
      <c r="B181" t="s">
        <v>57</v>
      </c>
      <c r="G181" t="s">
        <v>57</v>
      </c>
    </row>
    <row r="182" spans="2:7" ht="12.75">
      <c r="B182" t="s">
        <v>58</v>
      </c>
      <c r="G182" t="s">
        <v>58</v>
      </c>
    </row>
    <row r="183" spans="2:7" ht="12.75">
      <c r="B183" t="s">
        <v>59</v>
      </c>
      <c r="G183" t="s">
        <v>59</v>
      </c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4" spans="2:9" ht="12.75">
      <c r="B204" t="s">
        <v>68</v>
      </c>
      <c r="H204" s="30" t="s">
        <v>65</v>
      </c>
      <c r="I204" s="30"/>
    </row>
    <row r="205" spans="8:9" ht="12.75">
      <c r="H205" s="30"/>
      <c r="I205" s="30"/>
    </row>
    <row r="209" spans="4:5" ht="12.75">
      <c r="D209" s="5" t="s">
        <v>38</v>
      </c>
      <c r="E209" s="5"/>
    </row>
    <row r="210" spans="4:5" ht="12.75">
      <c r="D210" s="5" t="s">
        <v>33</v>
      </c>
      <c r="E210" s="5" t="s">
        <v>34</v>
      </c>
    </row>
    <row r="211" spans="2:5" ht="12.75">
      <c r="B211" s="1" t="s">
        <v>54</v>
      </c>
      <c r="C211" s="1"/>
      <c r="D211" s="5" t="s">
        <v>2</v>
      </c>
      <c r="E211" s="5" t="s">
        <v>3</v>
      </c>
    </row>
    <row r="212" spans="2:6" ht="12.75">
      <c r="B212" s="2"/>
      <c r="C212" s="2"/>
      <c r="D212" s="2" t="s">
        <v>23</v>
      </c>
      <c r="E212" s="2" t="s">
        <v>24</v>
      </c>
      <c r="F212" s="2" t="s">
        <v>6</v>
      </c>
    </row>
    <row r="213" spans="2:6" ht="12.75">
      <c r="B213" s="2" t="s">
        <v>31</v>
      </c>
      <c r="C213" s="2" t="s">
        <v>16</v>
      </c>
      <c r="D213" s="2">
        <f>SUM(D46,D53,D60,D67)</f>
        <v>20</v>
      </c>
      <c r="E213" s="2">
        <f>SUM(E46,E53,E60,E67)</f>
        <v>11</v>
      </c>
      <c r="F213" s="2">
        <f>SUM(D213:E213)</f>
        <v>31</v>
      </c>
    </row>
    <row r="214" spans="2:6" ht="12.75">
      <c r="B214" s="2"/>
      <c r="C214" s="2" t="s">
        <v>15</v>
      </c>
      <c r="D214" s="2">
        <f>SUM(D213,D45,D52,D59,D66)</f>
        <v>46</v>
      </c>
      <c r="E214" s="2">
        <f>SUM(E213,E45,E52,E59,E66)</f>
        <v>17</v>
      </c>
      <c r="F214" s="2">
        <f>SUM(D214:E214)</f>
        <v>63</v>
      </c>
    </row>
    <row r="215" spans="2:6" ht="12.75">
      <c r="B215" s="2"/>
      <c r="C215" s="2"/>
      <c r="D215" s="2">
        <f>ROUND(PRODUCT(D213,1/F213),2)</f>
        <v>0.65</v>
      </c>
      <c r="E215" s="2">
        <f>ROUND(PRODUCT(E213,1/F213),2)</f>
        <v>0.35</v>
      </c>
      <c r="F215" s="29">
        <v>1</v>
      </c>
    </row>
    <row r="216" spans="2:7" ht="12.75">
      <c r="B216" s="2"/>
      <c r="C216" s="2"/>
      <c r="D216" s="2">
        <f>ROUND(PRODUCT(D214,1/F214),2)</f>
        <v>0.73</v>
      </c>
      <c r="E216" s="2">
        <f>ROUND(PRODUCT(E214,1/F214),2)</f>
        <v>0.27</v>
      </c>
      <c r="F216" s="29">
        <v>1</v>
      </c>
      <c r="G216" s="1"/>
    </row>
    <row r="217" spans="2:12" ht="12.75">
      <c r="B217" s="1"/>
      <c r="C217" s="1"/>
      <c r="D217" s="1"/>
      <c r="E217" s="1"/>
      <c r="F217" s="1"/>
      <c r="G217" s="1"/>
      <c r="I217" t="s">
        <v>2</v>
      </c>
      <c r="L217" t="s">
        <v>3</v>
      </c>
    </row>
    <row r="218" ht="12.75">
      <c r="G218" s="1"/>
    </row>
    <row r="219" spans="4:8" ht="12.75">
      <c r="D219" s="5" t="s">
        <v>35</v>
      </c>
      <c r="E219" s="5" t="s">
        <v>36</v>
      </c>
      <c r="G219" s="1"/>
      <c r="H219" s="30" t="s">
        <v>65</v>
      </c>
    </row>
    <row r="220" spans="2:7" ht="12.75">
      <c r="B220" s="1" t="s">
        <v>53</v>
      </c>
      <c r="C220" s="1"/>
      <c r="D220" s="5" t="s">
        <v>4</v>
      </c>
      <c r="E220" s="5" t="s">
        <v>5</v>
      </c>
      <c r="F220" s="1"/>
      <c r="G220" s="1"/>
    </row>
    <row r="221" spans="2:7" ht="12.75">
      <c r="B221" s="2"/>
      <c r="C221" s="2"/>
      <c r="D221" s="2" t="s">
        <v>25</v>
      </c>
      <c r="E221" s="2" t="s">
        <v>26</v>
      </c>
      <c r="F221" s="2" t="s">
        <v>6</v>
      </c>
      <c r="G221" s="1"/>
    </row>
    <row r="222" spans="2:7" ht="12.75">
      <c r="B222" s="2" t="s">
        <v>32</v>
      </c>
      <c r="C222" s="2" t="s">
        <v>16</v>
      </c>
      <c r="D222" s="2">
        <f>SUM(F45,F52,F59,F66)</f>
        <v>9</v>
      </c>
      <c r="E222" s="2">
        <f>SUM(G45,G52,G59,G66)</f>
        <v>10</v>
      </c>
      <c r="F222" s="2">
        <f>SUM(D222:E222)</f>
        <v>19</v>
      </c>
      <c r="G222" s="1"/>
    </row>
    <row r="223" spans="2:7" ht="12.75">
      <c r="B223" s="2"/>
      <c r="C223" s="2" t="s">
        <v>15</v>
      </c>
      <c r="D223" s="2">
        <f>SUM(G117,G124)</f>
        <v>8</v>
      </c>
      <c r="E223" s="2">
        <f>SUM(H117,H124)</f>
        <v>18</v>
      </c>
      <c r="F223" s="2">
        <f>SUM(D223:E223)</f>
        <v>26</v>
      </c>
      <c r="G223" s="1"/>
    </row>
    <row r="224" spans="2:7" ht="12.75">
      <c r="B224" s="2"/>
      <c r="C224" s="2"/>
      <c r="D224" s="2">
        <f>ROUND(PRODUCT(D222,1/F222),2)</f>
        <v>0.47</v>
      </c>
      <c r="E224" s="2">
        <f>ROUND(PRODUCT(E222,1/F222),2)</f>
        <v>0.53</v>
      </c>
      <c r="F224" s="29">
        <v>1</v>
      </c>
      <c r="G224" s="1"/>
    </row>
    <row r="225" spans="2:7" ht="12.75">
      <c r="B225" s="2"/>
      <c r="C225" s="2"/>
      <c r="D225" s="2">
        <f>ROUND(PRODUCT(D223,1/F223),2)</f>
        <v>0.31</v>
      </c>
      <c r="E225" s="2">
        <f>ROUND(PRODUCT(E223,1/F223),2)</f>
        <v>0.69</v>
      </c>
      <c r="F225" s="29">
        <v>1</v>
      </c>
      <c r="G225" s="1"/>
    </row>
    <row r="226" spans="6:7" ht="12.75">
      <c r="F226" s="1"/>
      <c r="G226" s="1"/>
    </row>
    <row r="227" spans="6:7" ht="12.75">
      <c r="F227" s="1"/>
      <c r="G227" s="1"/>
    </row>
    <row r="232" spans="9:12" ht="12.75">
      <c r="I232" t="s">
        <v>4</v>
      </c>
      <c r="L232" t="s">
        <v>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Jaewoo Chung</dc:creator>
  <cp:keywords/>
  <dc:description/>
  <cp:lastModifiedBy>Jaewoo Chung</cp:lastModifiedBy>
  <cp:lastPrinted>2005-05-02T00:30:01Z</cp:lastPrinted>
  <dcterms:created xsi:type="dcterms:W3CDTF">2005-04-27T23:31:46Z</dcterms:created>
  <dcterms:modified xsi:type="dcterms:W3CDTF">2005-05-07T00:32:50Z</dcterms:modified>
  <cp:category/>
  <cp:version/>
  <cp:contentType/>
  <cp:contentStatus/>
</cp:coreProperties>
</file>